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4" sheetId="2" r:id="rId2"/>
  </sheets>
  <definedNames>
    <definedName name="_xlnm.Print_Titles" localSheetId="1">'Лист4'!$18:$19</definedName>
  </definedNames>
  <calcPr fullCalcOnLoad="1"/>
</workbook>
</file>

<file path=xl/sharedStrings.xml><?xml version="1.0" encoding="utf-8"?>
<sst xmlns="http://schemas.openxmlformats.org/spreadsheetml/2006/main" count="747" uniqueCount="263">
  <si>
    <t xml:space="preserve">                                                                             ПРИЛОЖЕНИЕ № 2                 к решению Собрания депутатов Микряковского сельского поселения "Об утверждении годового отчета об исполнении бюджета муниципального образования "Микряковское сельское поселение" за 2014 год"                                            от                    14 мая 2015 года № 47</t>
  </si>
  <si>
    <t>Исполнение доходов бюджета муниципального образования "Микряковское сельское поселение" по кодам видов доходов, подвидов доходов, классификации операций сектора государственного управления                                                                                                                                         за 2014 год</t>
  </si>
  <si>
    <t>(тыс. рублей)</t>
  </si>
  <si>
    <t xml:space="preserve">Код дохода </t>
  </si>
  <si>
    <t>Наименование дохода</t>
  </si>
  <si>
    <t>Уточненная роспись</t>
  </si>
  <si>
    <t>Исполнено</t>
  </si>
  <si>
    <t>1</t>
  </si>
  <si>
    <t>9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</si>
  <si>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</si>
  <si>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</si>
  <si>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</si>
  <si>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</si>
  <si>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00010102000000000000</t>
  </si>
  <si>
    <t>Налог на доходы физических лиц</t>
  </si>
  <si>
    <t>00010102010011000110</t>
  </si>
  <si>
    <t xml:space="preserve">        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соотвествии со статями 227, 227.1 и 228 НК РФ</t>
  </si>
  <si>
    <t>00010102020011000110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</si>
  <si>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</t>
  </si>
  <si>
    <t>00010102030011000110</t>
  </si>
  <si>
    <t>Налог на доходы физических лиц с доходов,  полученных физическими лицами в соответствии со статьей 228 НК РФ</t>
  </si>
  <si>
    <t>00010102030013000110</t>
  </si>
  <si>
    <t xml:space="preserve">     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</si>
  <si>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00010500000000000000</t>
  </si>
  <si>
    <t xml:space="preserve">    НАЛОГИ НА СОВОКУПНЫЙ ДОХОД</t>
  </si>
  <si>
    <t>00010503000000000000</t>
  </si>
  <si>
    <t>Единый сельскохозяйственный налог</t>
  </si>
  <si>
    <t>00010503010011000110</t>
  </si>
  <si>
    <t>00010503010013000110</t>
  </si>
  <si>
    <t xml:space="preserve">        Суммы денежных взысканий (штрафов) по единому сельскохозяйственному налогу</t>
  </si>
  <si>
    <t>00010600000000000000</t>
  </si>
  <si>
    <t xml:space="preserve">    НАЛОГИ НА ИМУЩЕСТВО</t>
  </si>
  <si>
    <t>00010601000000000000</t>
  </si>
  <si>
    <t xml:space="preserve">      Налог на имущество физических лиц</t>
  </si>
  <si>
    <t>00010601030101000110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</si>
  <si>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</si>
  <si>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00010601030102000110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</si>
  <si>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поселений, пени и проценты по соответствующему платежу</t>
  </si>
  <si>
    <t>00010606000000000000</t>
  </si>
  <si>
    <t xml:space="preserve">      Земельный налог</t>
  </si>
  <si>
    <t>00010606013101000110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</si>
  <si>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</si>
  <si>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00010606013102000110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</si>
  <si>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поселений, пени и проценты по соответ</t>
  </si>
  <si>
    <t>00010606013103000110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</si>
  <si>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поселений, суммы денежных взысканий (</t>
  </si>
  <si>
    <t>00010606023101000110</t>
  </si>
  <si>
    <t xml:space="preserve">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</si>
  <si>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00010606023102000110</t>
  </si>
  <si>
    <t xml:space="preserve">        Пени и проценты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</si>
  <si>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00010606023103000110</t>
  </si>
  <si>
    <t xml:space="preserve">        Суммы денежных взысканий (штрафов)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</t>
  </si>
  <si>
    <t>00010800000000000000</t>
  </si>
  <si>
    <t xml:space="preserve">    ГОСУДАРСТВЕННАЯ ПОШЛИНА</t>
  </si>
  <si>
    <t>00010804000000000000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</si>
  <si>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</si>
  <si>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00010804020011000110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</si>
  <si>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</si>
  <si>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00010900000000000000</t>
  </si>
  <si>
    <t xml:space="preserve">    ЗАДОЛЖЕННОСТЬ И ПЕРЕРАСЧЕТЫ ПО ОТМЕНЕННЫМ НАЛОГАМ, СБОРАМ И ИНЫМ ОБЯЗАТЕЛЬНЫМ ПЛАТЕЖАМ</t>
  </si>
  <si>
    <t>00010904000000000000</t>
  </si>
  <si>
    <t xml:space="preserve">      Налоги на имущество</t>
  </si>
  <si>
    <t>00010904053101000110</t>
  </si>
  <si>
    <t xml:space="preserve">        Земельный налог (по обязательствам, возникшим до 1 января 2006 года), мобилизуемый на территориях поселений</t>
  </si>
  <si>
    <t>00010904053102000110</t>
  </si>
  <si>
    <t xml:space="preserve">        Земельный налог (по обязательствам возникшим до 1 января 2006 г.)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</si>
  <si>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</si>
  <si>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</si>
  <si>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</si>
  <si>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</t>
  </si>
  <si>
    <t>00011105013100000120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</si>
  <si>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</t>
  </si>
  <si>
    <t>00011105035100000120</t>
  </si>
  <si>
    <t xml:space="preserve">    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</si>
  <si>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</si>
  <si>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ДОХОДЫ ОТ ПРОДАЖИ МАТЕРИАЛЬНЫХ И НЕМАТЕРИАЛЬНЫХ АКТИВОВ</t>
  </si>
  <si>
    <t>00011406000000000000</t>
  </si>
  <si>
    <t xml:space="preserve">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</si>
  <si>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00011406013100000430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</si>
  <si>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</si>
  <si>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</si>
  <si>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</si>
  <si>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</si>
  <si>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</si>
  <si>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</si>
  <si>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 xml:space="preserve">      Дотации бюджетам субъектов Российской Федерации и муниципальных образований</t>
  </si>
  <si>
    <t>00020201001100000151</t>
  </si>
  <si>
    <t xml:space="preserve">        Дотации бюджетам поселений на выравнивание бюджетной обеспеченности</t>
  </si>
  <si>
    <t>00020201003100000151</t>
  </si>
  <si>
    <t xml:space="preserve">        Дотации бюджетам поселений на поддержку мер по обеспечению сбалансированности бюджетов</t>
  </si>
  <si>
    <t>00020202000000000000</t>
  </si>
  <si>
    <t xml:space="preserve">      Субсидии бюджетам бюджетной системы Российской Федерации (межбюджетные субсидии)</t>
  </si>
  <si>
    <t>00020202051100000151</t>
  </si>
  <si>
    <t xml:space="preserve">        Субсидии бюджетам поселений на реализацию федеральных целевых программ</t>
  </si>
  <si>
    <t>00020202077100010151</t>
  </si>
  <si>
    <t xml:space="preserve">        Субсидии бюджетам на бюджетные инвестиции в объекты капитального строительства собственности муниципальных образований из республиканского бюджета</t>
  </si>
  <si>
    <t>00020202999100020151</t>
  </si>
  <si>
    <t xml:space="preserve">        Субсидии бюджетам на капитальный ремонт дорог и ремонт автомобильных дорог общего пользования населенных пунктов</t>
  </si>
  <si>
    <t>00020202999100030151</t>
  </si>
  <si>
    <t xml:space="preserve">    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</si>
  <si>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00020203000000000000</t>
  </si>
  <si>
    <t xml:space="preserve">      Субвенции бюджетам субъектов Российской Федерации и муниципальных образований</t>
  </si>
  <si>
    <t>00020203015100000151</t>
  </si>
  <si>
    <t xml:space="preserve">        Субвенции бюджетам поселений на осуществление первичного воинского учета на территориях, где отсутствуют военные комиссариаты</t>
  </si>
  <si>
    <t>00020203024100020151</t>
  </si>
  <si>
    <t xml:space="preserve">        Субвенции бюджетам поселений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граждан, работающих и проживающих в сельской м</t>
  </si>
  <si>
    <t>00020204000000000000</t>
  </si>
  <si>
    <t xml:space="preserve">      Иные межбюджетные трансферты</t>
  </si>
  <si>
    <t>00020204014100000151</t>
  </si>
  <si>
    <t xml:space="preserve">      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</si>
  <si>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_______________</t>
  </si>
  <si>
    <t xml:space="preserve">                    ПРИЛОЖЕНИЕ № 5</t>
  </si>
  <si>
    <t xml:space="preserve">                      к  Решению Собрания депутатов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</si>
  <si>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</si>
  <si>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</si>
  <si>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 на 2008 год"</t>
  </si>
  <si>
    <t xml:space="preserve">от 28 ноября 2007 года </t>
  </si>
  <si>
    <t>(в редакции Решения Собрания депутатов</t>
  </si>
  <si>
    <t xml:space="preserve">от 20 августа  2008 года) </t>
  </si>
  <si>
    <t>О Б Ъ Е М</t>
  </si>
  <si>
    <t>поступлений доходов в бюджет</t>
  </si>
  <si>
    <t xml:space="preserve"> муниципального образования "Горномарийский муниципальный район" </t>
  </si>
  <si>
    <t>на 2008 год</t>
  </si>
  <si>
    <t>Сумма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</si>
  <si>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</si>
  <si>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</si>
  <si>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</si>
  <si>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</si>
  <si>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</si>
  <si>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</si>
  <si>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</si>
  <si>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</si>
  <si>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</si>
  <si>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</si>
  <si>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   И    НЕНАЛОГОВЫЕ    ДОХОДЫ</t>
  </si>
  <si>
    <t>01</t>
  </si>
  <si>
    <t>НАЛОГИ НА ПРИБЫЛЬ, ДОХОДЫ</t>
  </si>
  <si>
    <t>02</t>
  </si>
  <si>
    <t>110</t>
  </si>
  <si>
    <t>020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</si>
  <si>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</t>
  </si>
  <si>
    <t>021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</si>
  <si>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</si>
  <si>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022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</si>
  <si>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предприни-мателей, частных нотариусов и других лиц, занимающихся частной практикой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</si>
  <si>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</si>
  <si>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</si>
  <si>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</si>
  <si>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</si>
  <si>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08</t>
  </si>
  <si>
    <t>ГОСУДАРСТВЕННАЯ ПОШЛИНА</t>
  </si>
  <si>
    <t>010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</si>
  <si>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</si>
  <si>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07</t>
  </si>
  <si>
    <t>040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</si>
  <si>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</si>
  <si>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</si>
  <si>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ЗАДОЛЖЕННОСТЬ И ПЕРЕРАСЧЕТЫ ПО ОТМЕНЕННЫМ НАЛОГАМ, СБОРАМ И ИНЫМ ОБЯЗАТЕЛЬНЫМ ПЛАТЕЖАМ</t>
  </si>
  <si>
    <t>06</t>
  </si>
  <si>
    <t>Налог с продаж</t>
  </si>
  <si>
    <t>11</t>
  </si>
  <si>
    <t>ДОХОДЫ ОТ ИСПОЛЬЗОВАНИЯ ИМУЩЕСТВА, НАХОДЯЩЕГОСЯ В ГОСУДАРСТВЕННОЙ И МУНИЦИ-ПАЛЬНОЙ СОБСТВЕННОСТИ</t>
  </si>
  <si>
    <t>120</t>
  </si>
  <si>
    <t>Доходы, получаемые в виде арендной либо иной платы за передачу в возмезд-ное пользование государственного и муниципального имущества (за исклю-чением имущества автономных учреж-дений, а также имущества государст-венных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</si>
  <si>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</si>
  <si>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10</t>
  </si>
  <si>
    <t>Доходы, получаемые в виде арендной платы за земельные участки, государст-венная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</si>
  <si>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Доходы, получаемые в виде арендной платы за земли после разграничения государственной собственности на  землю, а также средства от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продажи права на заключение договоров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>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предприя-тий, в том числе казенных)</t>
    </r>
  </si>
  <si>
    <t>025</t>
  </si>
  <si>
    <r>
      <t xml:space="preserve">Доходы, получаемые в виде арендной платы, а также средства от продажи права на 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унитарных предприятий, в том числе казенных)</t>
    </r>
  </si>
  <si>
    <t>030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</si>
  <si>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</si>
  <si>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035</t>
  </si>
  <si>
    <t>Доходы от сдачи в аренду имущества, находящегося в оперативном управле-нии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</si>
  <si>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от государственных и муници-пальных унитарных предприятий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</si>
  <si>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</si>
  <si>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015</t>
  </si>
  <si>
    <t>Доходы от перечисления части прибы-ли,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</si>
  <si>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</si>
  <si>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</si>
  <si>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</si>
  <si>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</si>
  <si>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МАТЕ-РИАЛЬНЫХ И НЕМАТЕРИАЛЬНЫХ АКТИВОВ</t>
  </si>
  <si>
    <t>410</t>
  </si>
  <si>
    <t>Доходы от реализации имущества, нахдящегося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</si>
  <si>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</si>
  <si>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</si>
  <si>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420</t>
  </si>
  <si>
    <t>Доходы от продажи земельных участ-ков, находящихся в  государственной и муниципальной собственности (за иск-лючением земельных участков авто-номных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</si>
  <si>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участ-ков, государственная собственность на которые не разграничена и которые расположены в границах поселений</t>
  </si>
  <si>
    <t>014</t>
  </si>
  <si>
    <t>16</t>
  </si>
  <si>
    <t>ШТРАФЫ, САНКЦИИ, ВОЗМЕЩЕ-НИЕ УЩЕРБА</t>
  </si>
  <si>
    <t>140</t>
  </si>
  <si>
    <t xml:space="preserve">Денежные взыскания (штрафы) за нару-шение законодательства о налогах и сборах, предусмотренные статьями 116, 117, 118, пунктами 1 и 2 статьи 120, статьями 125, 126, 128, 129, 1, 132, 133, 134, 135, 135.1 Налогового кодекса Российской Федерации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</si>
  <si>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</si>
  <si>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деннежных расчетов и (или) расчетов с использованием платежных карт</t>
  </si>
  <si>
    <t>21</t>
  </si>
  <si>
    <t>050</t>
  </si>
  <si>
    <t>Денежные взыскания (штрафы) и иные суммы, взыскиваемые с лиц, виновных в совершении преступлений, и в возме-щение ущерба имуществу, зачисляемые в бюджеты муниципальных районов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</si>
  <si>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</si>
  <si>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</si>
  <si>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</si>
  <si>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</si>
  <si>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90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</si>
  <si>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</si>
  <si>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</si>
  <si>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</si>
  <si>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Россий-ской Федерации и муниципальных образований </t>
  </si>
  <si>
    <t>3143 повышение зарплаты мун.служ</t>
  </si>
  <si>
    <t>12000 свобоная дотаци</t>
  </si>
  <si>
    <t>001</t>
  </si>
  <si>
    <t xml:space="preserve">Дотации бюджетам муниципальных районов на выравнивание бюджетной обеспеченности </t>
  </si>
  <si>
    <t>3762 возмещение разницы в ценах на тепло</t>
  </si>
  <si>
    <t>003</t>
  </si>
  <si>
    <t xml:space="preserve">Дотации бюджетам муниципальных районов на поддержку мер по обеспечению сбалансированности бюджетов </t>
  </si>
  <si>
    <t>Субсидии бюджетам субъектов Россий-ской Федерации и муниципальных обра-зований (межбюджетные субсидии)</t>
  </si>
  <si>
    <t>008</t>
  </si>
  <si>
    <t xml:space="preserve">            Субсидии бюджетам муниципальных районов на обеспечение жильем молодых семей</t>
  </si>
  <si>
    <t xml:space="preserve">            Субсидии  бюджетам  субъектов Российской Федерации на государственную поддержку малого предпринимательсва, включая крестьяниские (фермерские) хозяйства</t>
  </si>
  <si>
    <t>051</t>
  </si>
  <si>
    <t>Субсидии бюджетам муниципальных районов на реализацию федеральных целевых программ</t>
  </si>
  <si>
    <t>068</t>
  </si>
  <si>
    <t xml:space="preserve">Субсидии бюджетам муниципальных районов на комплектование книжных фондов библиотек муниципальных образований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</si>
  <si>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</si>
  <si>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</si>
  <si>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</si>
  <si>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</si>
  <si>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</si>
  <si>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коропрации Фонд содействия реформированию жилищно-коммунального хозяйства</t>
  </si>
  <si>
    <t>0002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</si>
  <si>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коропрации Фонд содействия реформированию жилищно-коммунального хозяйства</t>
  </si>
  <si>
    <t>089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</si>
  <si>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</si>
  <si>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</si>
  <si>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850 приобретение автобуса  </t>
  </si>
  <si>
    <t>416,5 доплаты воспитателям</t>
  </si>
  <si>
    <t>999</t>
  </si>
  <si>
    <t>Прочие субсидии бюджетам муниципальных образований</t>
  </si>
  <si>
    <t>4467,7 повышениезарплаты работн бюджетной сферы</t>
  </si>
  <si>
    <t>Субвенции бюджетам субъектов Рос-сийской Федерации и муниципальных образований</t>
  </si>
  <si>
    <t xml:space="preserve">Субвенции бюджетам муниципальных образований на государственную регистрацию актов гражданского состояния </t>
  </si>
  <si>
    <t>007</t>
  </si>
  <si>
    <t xml:space="preserve">              Субвенции для осуществления государственных полномочий по составлению списков кандидатов в присяжные  заседатели федеральных судов общей юрисдикции РФ</t>
  </si>
  <si>
    <t>Субвенции бюджетам муниципальных районов на осуществление первичного воинского учета</t>
  </si>
  <si>
    <t>Субвенции бюджетам муниципальных районов на ежемесячное денежное вознаграждение за классное руководство</t>
  </si>
  <si>
    <t xml:space="preserve">000 </t>
  </si>
  <si>
    <t>024</t>
  </si>
  <si>
    <t>Субвенции бюджетам муниципальных районов и на выполнение передаваемых полномочий субъектов Российской Федерации</t>
  </si>
  <si>
    <t>повышение зарплаты работникам школ</t>
  </si>
  <si>
    <t>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</si>
  <si>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</si>
  <si>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028</t>
  </si>
  <si>
    <t xml:space="preserve">            Субвенции бюджетам муниципальных образований на государственную поддержку муниципальных общеобразовательных учреждений  РМЭ, внедряющих инновационные образовательные программы</t>
  </si>
  <si>
    <t>иновационные образовательные программы</t>
  </si>
  <si>
    <t>04</t>
  </si>
  <si>
    <t>Иные межбюджетные трансферты</t>
  </si>
  <si>
    <t>противоклещевая обработка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</si>
  <si>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</si>
  <si>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_________</t>
  </si>
  <si>
    <t xml:space="preserve">Всего </t>
  </si>
  <si>
    <t>_________________</t>
  </si>
  <si>
    <t>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</si>
</sst>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7"/>
      <name val="Arial Cyr"/>
      <family val="2"/>
    </font>
    <font>
      <sz val="13"/>
      <color indexed="8"/>
      <name val="Times New Roman"/>
      <family val="1"/>
    </font>
    <font>
      <strike/>
      <sz val="13"/>
      <color indexed="10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23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justify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justify" wrapText="1"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Alignment="1">
      <alignment/>
    </xf>
    <xf numFmtId="164" fontId="19" fillId="0" borderId="0" xfId="0" applyFont="1" applyFill="1" applyAlignment="1">
      <alignment horizontal="center" vertical="top"/>
    </xf>
    <xf numFmtId="164" fontId="19" fillId="0" borderId="0" xfId="0" applyFont="1" applyFill="1" applyAlignment="1">
      <alignment horizontal="justify" vertical="top"/>
    </xf>
    <xf numFmtId="164" fontId="19" fillId="0" borderId="0" xfId="0" applyFont="1" applyFill="1" applyAlignment="1">
      <alignment vertical="top"/>
    </xf>
    <xf numFmtId="164" fontId="20" fillId="0" borderId="0" xfId="0" applyFont="1" applyFill="1" applyBorder="1" applyAlignment="1">
      <alignment horizontal="center" vertical="top" wrapText="1"/>
    </xf>
    <xf numFmtId="164" fontId="20" fillId="0" borderId="1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right" vertical="top"/>
    </xf>
    <xf numFmtId="165" fontId="19" fillId="0" borderId="11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justify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vertical="center" wrapText="1"/>
    </xf>
    <xf numFmtId="164" fontId="19" fillId="0" borderId="0" xfId="0" applyFont="1" applyFill="1" applyAlignment="1">
      <alignment vertical="center"/>
    </xf>
    <xf numFmtId="165" fontId="19" fillId="0" borderId="11" xfId="0" applyNumberFormat="1" applyFont="1" applyFill="1" applyBorder="1" applyAlignment="1">
      <alignment horizontal="center" vertical="top"/>
    </xf>
    <xf numFmtId="165" fontId="21" fillId="0" borderId="12" xfId="0" applyNumberFormat="1" applyFont="1" applyFill="1" applyBorder="1" applyAlignment="1">
      <alignment horizontal="justify" vertical="top" wrapText="1"/>
    </xf>
    <xf numFmtId="164" fontId="19" fillId="0" borderId="11" xfId="0" applyFont="1" applyFill="1" applyBorder="1" applyAlignment="1">
      <alignment horizontal="center" vertical="top"/>
    </xf>
    <xf numFmtId="164" fontId="19" fillId="0" borderId="13" xfId="0" applyFont="1" applyFill="1" applyBorder="1" applyAlignment="1">
      <alignment horizontal="center" vertical="top"/>
    </xf>
    <xf numFmtId="165" fontId="19" fillId="0" borderId="0" xfId="0" applyNumberFormat="1" applyFont="1" applyFill="1" applyBorder="1" applyAlignment="1">
      <alignment horizontal="center" vertical="top"/>
    </xf>
    <xf numFmtId="165" fontId="21" fillId="0" borderId="0" xfId="0" applyNumberFormat="1" applyFont="1" applyFill="1" applyBorder="1" applyAlignment="1">
      <alignment horizontal="justify" vertical="top" wrapText="1"/>
    </xf>
    <xf numFmtId="164" fontId="19" fillId="0" borderId="0" xfId="0" applyFont="1" applyFill="1" applyBorder="1" applyAlignment="1">
      <alignment horizontal="center" vertical="top"/>
    </xf>
    <xf numFmtId="165" fontId="21" fillId="0" borderId="0" xfId="55" applyNumberFormat="1" applyFont="1" applyFill="1" applyBorder="1" applyAlignment="1">
      <alignment horizontal="center" vertical="top" shrinkToFit="1"/>
      <protection/>
    </xf>
    <xf numFmtId="164" fontId="21" fillId="0" borderId="0" xfId="55" applyFont="1" applyFill="1" applyBorder="1" applyAlignment="1">
      <alignment horizontal="justify" vertical="top" wrapText="1"/>
      <protection/>
    </xf>
    <xf numFmtId="166" fontId="21" fillId="0" borderId="0" xfId="55" applyNumberFormat="1" applyFont="1" applyFill="1" applyBorder="1" applyAlignment="1">
      <alignment horizontal="right" vertical="top" shrinkToFit="1"/>
      <protection/>
    </xf>
    <xf numFmtId="164" fontId="19" fillId="0" borderId="0" xfId="0" applyFont="1" applyFill="1" applyBorder="1" applyAlignment="1">
      <alignment vertical="top"/>
    </xf>
    <xf numFmtId="164" fontId="19" fillId="0" borderId="0" xfId="0" applyFont="1" applyFill="1" applyBorder="1" applyAlignment="1">
      <alignment horizontal="justify" vertical="top" wrapText="1"/>
    </xf>
    <xf numFmtId="164" fontId="22" fillId="0" borderId="0" xfId="0" applyFont="1" applyFill="1" applyAlignment="1">
      <alignment horizontal="center" vertical="top"/>
    </xf>
    <xf numFmtId="164" fontId="22" fillId="0" borderId="0" xfId="0" applyFont="1" applyFill="1" applyAlignment="1">
      <alignment vertical="top"/>
    </xf>
    <xf numFmtId="164" fontId="22" fillId="0" borderId="0" xfId="0" applyFont="1" applyFill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24" fillId="0" borderId="0" xfId="0" applyFont="1" applyFill="1" applyBorder="1" applyAlignment="1">
      <alignment/>
    </xf>
    <xf numFmtId="164" fontId="25" fillId="0" borderId="10" xfId="0" applyFont="1" applyBorder="1" applyAlignment="1">
      <alignment horizontal="left" vertical="top" wrapText="1"/>
    </xf>
    <xf numFmtId="164" fontId="22" fillId="0" borderId="0" xfId="0" applyFont="1" applyFill="1" applyBorder="1" applyAlignment="1">
      <alignment horizontal="right" vertical="top"/>
    </xf>
    <xf numFmtId="165" fontId="22" fillId="0" borderId="14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2" fillId="0" borderId="0" xfId="0" applyFont="1" applyFill="1" applyAlignment="1">
      <alignment vertical="center"/>
    </xf>
    <xf numFmtId="165" fontId="22" fillId="0" borderId="11" xfId="0" applyNumberFormat="1" applyFont="1" applyFill="1" applyBorder="1" applyAlignment="1">
      <alignment horizontal="center" vertical="top"/>
    </xf>
    <xf numFmtId="165" fontId="22" fillId="0" borderId="12" xfId="0" applyNumberFormat="1" applyFont="1" applyFill="1" applyBorder="1" applyAlignment="1">
      <alignment horizontal="center" vertical="top"/>
    </xf>
    <xf numFmtId="165" fontId="26" fillId="0" borderId="12" xfId="0" applyNumberFormat="1" applyFont="1" applyFill="1" applyBorder="1" applyAlignment="1">
      <alignment horizontal="center" vertical="top" wrapText="1"/>
    </xf>
    <xf numFmtId="164" fontId="22" fillId="0" borderId="11" xfId="0" applyFont="1" applyFill="1" applyBorder="1" applyAlignment="1">
      <alignment horizontal="center" vertical="top"/>
    </xf>
    <xf numFmtId="165" fontId="22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 wrapText="1"/>
    </xf>
    <xf numFmtId="165" fontId="22" fillId="0" borderId="0" xfId="0" applyNumberFormat="1" applyFont="1" applyFill="1" applyAlignment="1">
      <alignment horizontal="center" vertical="top" wrapText="1"/>
    </xf>
    <xf numFmtId="164" fontId="22" fillId="0" borderId="0" xfId="0" applyFont="1" applyFill="1" applyAlignment="1">
      <alignment horizontal="left" vertical="top" wrapText="1"/>
    </xf>
    <xf numFmtId="166" fontId="22" fillId="0" borderId="0" xfId="0" applyNumberFormat="1" applyFont="1" applyFill="1" applyBorder="1" applyAlignment="1">
      <alignment horizontal="right" vertical="top"/>
    </xf>
    <xf numFmtId="166" fontId="22" fillId="0" borderId="0" xfId="0" applyNumberFormat="1" applyFont="1" applyFill="1" applyAlignment="1">
      <alignment vertical="top"/>
    </xf>
    <xf numFmtId="164" fontId="22" fillId="0" borderId="0" xfId="0" applyFont="1" applyFill="1" applyAlignment="1">
      <alignment horizontal="justify" vertical="top"/>
    </xf>
    <xf numFmtId="164" fontId="22" fillId="0" borderId="0" xfId="0" applyFont="1" applyFill="1" applyAlignment="1">
      <alignment horizontal="justify" vertical="top" wrapText="1"/>
    </xf>
    <xf numFmtId="165" fontId="26" fillId="0" borderId="0" xfId="0" applyNumberFormat="1" applyFont="1" applyFill="1" applyAlignment="1">
      <alignment horizontal="center" vertical="top" wrapText="1"/>
    </xf>
    <xf numFmtId="165" fontId="22" fillId="0" borderId="0" xfId="0" applyNumberFormat="1" applyFont="1" applyFill="1" applyBorder="1" applyAlignment="1">
      <alignment horizontal="left" vertical="top" wrapText="1"/>
    </xf>
    <xf numFmtId="166" fontId="22" fillId="0" borderId="0" xfId="0" applyNumberFormat="1" applyFont="1" applyFill="1" applyAlignment="1">
      <alignment horizontal="justify" vertical="top"/>
    </xf>
    <xf numFmtId="164" fontId="22" fillId="10" borderId="0" xfId="0" applyFont="1" applyFill="1" applyAlignment="1">
      <alignment vertical="top"/>
    </xf>
    <xf numFmtId="166" fontId="22" fillId="0" borderId="0" xfId="0" applyNumberFormat="1" applyFont="1" applyFill="1" applyBorder="1" applyAlignment="1">
      <alignment vertical="top"/>
    </xf>
    <xf numFmtId="164" fontId="28" fillId="10" borderId="0" xfId="0" applyFont="1" applyFill="1" applyBorder="1" applyAlignment="1">
      <alignment vertical="top" wrapText="1"/>
    </xf>
    <xf numFmtId="166" fontId="22" fillId="10" borderId="0" xfId="0" applyNumberFormat="1" applyFont="1" applyFill="1" applyBorder="1" applyAlignment="1">
      <alignment vertical="top"/>
    </xf>
    <xf numFmtId="166" fontId="22" fillId="10" borderId="0" xfId="0" applyNumberFormat="1" applyFont="1" applyFill="1" applyAlignment="1">
      <alignment horizontal="justify" vertical="top"/>
    </xf>
    <xf numFmtId="167" fontId="22" fillId="0" borderId="0" xfId="0" applyNumberFormat="1" applyFont="1" applyFill="1" applyAlignment="1">
      <alignment vertical="top"/>
    </xf>
    <xf numFmtId="164" fontId="22" fillId="10" borderId="0" xfId="0" applyFont="1" applyFill="1" applyAlignment="1">
      <alignment horizontal="justify" vertical="top" wrapText="1"/>
    </xf>
    <xf numFmtId="166" fontId="22" fillId="10" borderId="0" xfId="0" applyNumberFormat="1" applyFont="1" applyFill="1" applyBorder="1" applyAlignment="1">
      <alignment horizontal="right" vertical="top"/>
    </xf>
    <xf numFmtId="164" fontId="28" fillId="23" borderId="0" xfId="0" applyFont="1" applyFill="1" applyBorder="1" applyAlignment="1">
      <alignment vertical="top" wrapText="1"/>
    </xf>
    <xf numFmtId="165" fontId="22" fillId="0" borderId="0" xfId="0" applyNumberFormat="1" applyFont="1" applyFill="1" applyBorder="1" applyAlignment="1">
      <alignment horizontal="right" vertical="top"/>
    </xf>
    <xf numFmtId="165" fontId="22" fillId="0" borderId="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 horizontal="center" vertical="top"/>
    </xf>
    <xf numFmtId="165" fontId="29" fillId="0" borderId="0" xfId="0" applyNumberFormat="1" applyFont="1" applyFill="1" applyBorder="1" applyAlignment="1">
      <alignment horizontal="right" vertical="top"/>
    </xf>
    <xf numFmtId="165" fontId="22" fillId="0" borderId="0" xfId="0" applyNumberFormat="1" applyFont="1" applyFill="1" applyBorder="1" applyAlignment="1">
      <alignment vertical="top"/>
    </xf>
    <xf numFmtId="164" fontId="29" fillId="0" borderId="0" xfId="0" applyFont="1" applyFill="1" applyAlignment="1">
      <alignment vertical="top"/>
    </xf>
    <xf numFmtId="164" fontId="22" fillId="0" borderId="0" xfId="0" applyFont="1" applyFill="1" applyBorder="1" applyAlignment="1">
      <alignment vertical="top"/>
    </xf>
    <xf numFmtId="164" fontId="22" fillId="0" borderId="0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0.75390625" style="1" customWidth="1"/>
    <col min="2" max="2" width="45.75390625" style="2" customWidth="1"/>
    <col min="3" max="3" width="14.125" style="1" customWidth="1"/>
    <col min="4" max="4" width="13.125" style="0" customWidth="1"/>
    <col min="5" max="8" width="37.25390625" style="0" customWidth="1"/>
  </cols>
  <sheetData>
    <row r="1" spans="1:4" s="6" customFormat="1" ht="230.25" customHeight="1">
      <c r="A1" s="3"/>
      <c r="B1" s="4"/>
      <c r="C1" s="5" t="s">
        <v>0</v>
      </c>
      <c r="D1" s="5"/>
    </row>
    <row r="2" spans="1:2" s="9" customFormat="1" ht="12.75" customHeight="1">
      <c r="A2" s="7"/>
      <c r="B2" s="8"/>
    </row>
    <row r="3" spans="1:4" s="9" customFormat="1" ht="78.75" customHeight="1">
      <c r="A3" s="10" t="s">
        <v>1</v>
      </c>
      <c r="B3" s="10"/>
      <c r="C3" s="10"/>
      <c r="D3" s="10"/>
    </row>
    <row r="4" spans="1:4" s="9" customFormat="1" ht="24" customHeight="1">
      <c r="A4" s="11"/>
      <c r="B4" s="8"/>
      <c r="C4" s="12"/>
      <c r="D4" s="12" t="s">
        <v>2</v>
      </c>
    </row>
    <row r="5" spans="1:4" s="17" customFormat="1" ht="35.25" customHeight="1">
      <c r="A5" s="13" t="s">
        <v>3</v>
      </c>
      <c r="B5" s="14" t="s">
        <v>4</v>
      </c>
      <c r="C5" s="15" t="s">
        <v>5</v>
      </c>
      <c r="D5" s="16" t="s">
        <v>6</v>
      </c>
    </row>
    <row r="6" spans="1:4" s="9" customFormat="1" ht="15" customHeight="1">
      <c r="A6" s="18" t="s">
        <v>7</v>
      </c>
      <c r="B6" s="19" t="s">
        <v>8</v>
      </c>
      <c r="C6" s="20">
        <v>10</v>
      </c>
      <c r="D6" s="21">
        <v>11</v>
      </c>
    </row>
    <row r="7" spans="1:3" s="9" customFormat="1" ht="9.75" customHeight="1">
      <c r="A7" s="22"/>
      <c r="B7" s="23"/>
      <c r="C7" s="24"/>
    </row>
    <row r="8" spans="1:4" s="28" customFormat="1" ht="36.75" customHeight="1">
      <c r="A8" s="25" t="s">
        <v>9</v>
      </c>
      <c r="B8" s="26" t="s">
        <v>10</v>
      </c>
      <c r="C8" s="27">
        <v>1225</v>
      </c>
      <c r="D8" s="27">
        <v>1441.63053</v>
      </c>
    </row>
    <row r="9" spans="1:4" s="28" customFormat="1" ht="36" customHeight="1">
      <c r="A9" s="25" t="s">
        <v>11</v>
      </c>
      <c r="B9" s="26" t="s">
        <v>12</v>
      </c>
      <c r="C9" s="27">
        <v>723</v>
      </c>
      <c r="D9" s="27">
        <v>724.7278</v>
      </c>
    </row>
    <row r="10" spans="1:4" s="28" customFormat="1" ht="18.75" customHeight="1">
      <c r="A10" s="25" t="s">
        <v>13</v>
      </c>
      <c r="B10" s="26" t="s">
        <v>14</v>
      </c>
      <c r="C10" s="27">
        <v>723</v>
      </c>
      <c r="D10" s="27">
        <v>724.7278</v>
      </c>
    </row>
    <row r="11" spans="1:4" s="28" customFormat="1" ht="148.5" customHeight="1">
      <c r="A11" s="25" t="s">
        <v>15</v>
      </c>
      <c r="B11" s="26" t="s">
        <v>16</v>
      </c>
      <c r="C11" s="27">
        <v>721</v>
      </c>
      <c r="D11" s="27">
        <v>724.9344</v>
      </c>
    </row>
    <row r="12" spans="1:4" s="28" customFormat="1" ht="186" customHeight="1">
      <c r="A12" s="25" t="s">
        <v>17</v>
      </c>
      <c r="B12" s="26" t="s">
        <v>18</v>
      </c>
      <c r="C12" s="27">
        <v>2</v>
      </c>
      <c r="D12" s="27">
        <v>-0.5629</v>
      </c>
    </row>
    <row r="13" spans="1:4" s="28" customFormat="1" ht="90" customHeight="1">
      <c r="A13" s="25" t="s">
        <v>19</v>
      </c>
      <c r="B13" s="26" t="s">
        <v>20</v>
      </c>
      <c r="C13" s="27">
        <v>0</v>
      </c>
      <c r="D13" s="27">
        <v>0.0551</v>
      </c>
    </row>
    <row r="14" spans="1:4" s="28" customFormat="1" ht="41.25" customHeight="1">
      <c r="A14" s="25" t="s">
        <v>21</v>
      </c>
      <c r="B14" s="26" t="s">
        <v>22</v>
      </c>
      <c r="C14" s="27">
        <v>0</v>
      </c>
      <c r="D14" s="27">
        <v>0.3</v>
      </c>
    </row>
    <row r="15" spans="1:4" s="28" customFormat="1" ht="39.75" customHeight="1">
      <c r="A15" s="25" t="s">
        <v>23</v>
      </c>
      <c r="B15" s="26" t="s">
        <v>24</v>
      </c>
      <c r="C15" s="27">
        <v>10</v>
      </c>
      <c r="D15" s="27">
        <v>10.80236</v>
      </c>
    </row>
    <row r="16" spans="1:4" s="28" customFormat="1" ht="24.75" customHeight="1">
      <c r="A16" s="25" t="s">
        <v>25</v>
      </c>
      <c r="B16" s="26" t="s">
        <v>26</v>
      </c>
      <c r="C16" s="27">
        <v>10</v>
      </c>
      <c r="D16" s="27">
        <v>10.80236</v>
      </c>
    </row>
    <row r="17" spans="1:4" s="28" customFormat="1" ht="37.5" customHeight="1">
      <c r="A17" s="25" t="s">
        <v>27</v>
      </c>
      <c r="B17" s="26" t="s">
        <v>26</v>
      </c>
      <c r="C17" s="27">
        <v>10</v>
      </c>
      <c r="D17" s="27">
        <v>10.26829</v>
      </c>
    </row>
    <row r="18" spans="1:4" s="28" customFormat="1" ht="54" customHeight="1">
      <c r="A18" s="25" t="s">
        <v>28</v>
      </c>
      <c r="B18" s="26" t="s">
        <v>29</v>
      </c>
      <c r="C18" s="27">
        <v>0</v>
      </c>
      <c r="D18" s="27">
        <v>0.5</v>
      </c>
    </row>
    <row r="19" spans="1:4" s="28" customFormat="1" ht="24" customHeight="1">
      <c r="A19" s="25" t="s">
        <v>30</v>
      </c>
      <c r="B19" s="26" t="s">
        <v>31</v>
      </c>
      <c r="C19" s="27">
        <v>349</v>
      </c>
      <c r="D19" s="27">
        <v>410.6322</v>
      </c>
    </row>
    <row r="20" spans="1:4" s="28" customFormat="1" ht="40.5" customHeight="1">
      <c r="A20" s="25" t="s">
        <v>32</v>
      </c>
      <c r="B20" s="26" t="s">
        <v>33</v>
      </c>
      <c r="C20" s="27">
        <v>121</v>
      </c>
      <c r="D20" s="27">
        <v>156.70018</v>
      </c>
    </row>
    <row r="21" spans="1:4" s="28" customFormat="1" ht="95.25" customHeight="1">
      <c r="A21" s="25" t="s">
        <v>34</v>
      </c>
      <c r="B21" s="26" t="s">
        <v>35</v>
      </c>
      <c r="C21" s="27">
        <v>121</v>
      </c>
      <c r="D21" s="27">
        <v>155.96063</v>
      </c>
    </row>
    <row r="22" spans="1:4" s="28" customFormat="1" ht="133.5" customHeight="1">
      <c r="A22" s="25" t="s">
        <v>36</v>
      </c>
      <c r="B22" s="26" t="s">
        <v>37</v>
      </c>
      <c r="C22" s="27">
        <v>0</v>
      </c>
      <c r="D22" s="27">
        <v>0.73955</v>
      </c>
    </row>
    <row r="23" spans="1:4" s="28" customFormat="1" ht="21.75" customHeight="1">
      <c r="A23" s="25" t="s">
        <v>38</v>
      </c>
      <c r="B23" s="26" t="s">
        <v>39</v>
      </c>
      <c r="C23" s="27">
        <v>228</v>
      </c>
      <c r="D23" s="27">
        <v>253.93202</v>
      </c>
    </row>
    <row r="24" spans="1:4" s="28" customFormat="1" ht="153.75" customHeight="1">
      <c r="A24" s="25" t="s">
        <v>40</v>
      </c>
      <c r="B24" s="26" t="s">
        <v>41</v>
      </c>
      <c r="C24" s="27">
        <v>188</v>
      </c>
      <c r="D24" s="27">
        <v>229.46208</v>
      </c>
    </row>
    <row r="25" spans="1:4" s="28" customFormat="1" ht="164.25" customHeight="1">
      <c r="A25" s="25" t="s">
        <v>42</v>
      </c>
      <c r="B25" s="26" t="s">
        <v>43</v>
      </c>
      <c r="C25" s="27">
        <v>0</v>
      </c>
      <c r="D25" s="27">
        <v>1.44047</v>
      </c>
    </row>
    <row r="26" spans="1:4" s="28" customFormat="1" ht="81.75" customHeight="1">
      <c r="A26" s="25" t="s">
        <v>44</v>
      </c>
      <c r="B26" s="26" t="s">
        <v>45</v>
      </c>
      <c r="C26" s="27">
        <v>0</v>
      </c>
      <c r="D26" s="27">
        <v>1</v>
      </c>
    </row>
    <row r="27" spans="1:4" s="28" customFormat="1" ht="60.75" customHeight="1">
      <c r="A27" s="25" t="s">
        <v>46</v>
      </c>
      <c r="B27" s="26" t="s">
        <v>47</v>
      </c>
      <c r="C27" s="27">
        <v>40</v>
      </c>
      <c r="D27" s="27">
        <v>21.02902</v>
      </c>
    </row>
    <row r="28" spans="1:4" s="28" customFormat="1" ht="78.75" customHeight="1">
      <c r="A28" s="25" t="s">
        <v>48</v>
      </c>
      <c r="B28" s="26" t="s">
        <v>49</v>
      </c>
      <c r="C28" s="27">
        <v>0</v>
      </c>
      <c r="D28" s="27">
        <v>0.20045</v>
      </c>
    </row>
    <row r="29" spans="1:4" s="28" customFormat="1" ht="132" customHeight="1">
      <c r="A29" s="25" t="s">
        <v>50</v>
      </c>
      <c r="B29" s="26" t="s">
        <v>51</v>
      </c>
      <c r="C29" s="27">
        <v>0</v>
      </c>
      <c r="D29" s="27">
        <v>0.8</v>
      </c>
    </row>
    <row r="30" spans="1:4" s="28" customFormat="1" ht="45.75" customHeight="1">
      <c r="A30" s="25" t="s">
        <v>52</v>
      </c>
      <c r="B30" s="26" t="s">
        <v>53</v>
      </c>
      <c r="C30" s="27">
        <v>11</v>
      </c>
      <c r="D30" s="27">
        <v>27.52</v>
      </c>
    </row>
    <row r="31" spans="1:4" s="28" customFormat="1" ht="79.5" customHeight="1">
      <c r="A31" s="25" t="s">
        <v>54</v>
      </c>
      <c r="B31" s="26" t="s">
        <v>55</v>
      </c>
      <c r="C31" s="27">
        <v>11</v>
      </c>
      <c r="D31" s="27">
        <v>27.52</v>
      </c>
    </row>
    <row r="32" spans="1:4" s="28" customFormat="1" ht="62.25" customHeight="1">
      <c r="A32" s="25" t="s">
        <v>56</v>
      </c>
      <c r="B32" s="26" t="s">
        <v>57</v>
      </c>
      <c r="C32" s="27">
        <v>11</v>
      </c>
      <c r="D32" s="27">
        <v>27.52</v>
      </c>
    </row>
    <row r="33" spans="1:4" s="28" customFormat="1" ht="61.5" customHeight="1">
      <c r="A33" s="25" t="s">
        <v>58</v>
      </c>
      <c r="B33" s="26" t="s">
        <v>59</v>
      </c>
      <c r="C33" s="27">
        <v>0</v>
      </c>
      <c r="D33" s="27">
        <v>6.07276</v>
      </c>
    </row>
    <row r="34" spans="1:4" s="28" customFormat="1" ht="22.5" customHeight="1">
      <c r="A34" s="25" t="s">
        <v>60</v>
      </c>
      <c r="B34" s="26" t="s">
        <v>61</v>
      </c>
      <c r="C34" s="27">
        <v>0</v>
      </c>
      <c r="D34" s="27">
        <v>6.07276</v>
      </c>
    </row>
    <row r="35" spans="1:4" s="28" customFormat="1" ht="72" customHeight="1">
      <c r="A35" s="25" t="s">
        <v>62</v>
      </c>
      <c r="B35" s="26" t="s">
        <v>63</v>
      </c>
      <c r="C35" s="27">
        <v>0</v>
      </c>
      <c r="D35" s="27">
        <v>5.97885</v>
      </c>
    </row>
    <row r="36" spans="1:4" s="28" customFormat="1" ht="52.5" customHeight="1">
      <c r="A36" s="25" t="s">
        <v>64</v>
      </c>
      <c r="B36" s="26" t="s">
        <v>65</v>
      </c>
      <c r="C36" s="27">
        <v>0</v>
      </c>
      <c r="D36" s="27">
        <v>0.09391</v>
      </c>
    </row>
    <row r="37" spans="1:4" s="28" customFormat="1" ht="39" customHeight="1">
      <c r="A37" s="25" t="s">
        <v>66</v>
      </c>
      <c r="B37" s="26" t="s">
        <v>67</v>
      </c>
      <c r="C37" s="27">
        <v>132</v>
      </c>
      <c r="D37" s="27">
        <v>246.07413</v>
      </c>
    </row>
    <row r="38" spans="1:4" s="28" customFormat="1" ht="75.75" customHeight="1">
      <c r="A38" s="25" t="s">
        <v>68</v>
      </c>
      <c r="B38" s="26" t="s">
        <v>69</v>
      </c>
      <c r="C38" s="27">
        <v>132</v>
      </c>
      <c r="D38" s="27">
        <v>246.07413</v>
      </c>
    </row>
    <row r="39" spans="1:4" s="28" customFormat="1" ht="114" customHeight="1">
      <c r="A39" s="25" t="s">
        <v>70</v>
      </c>
      <c r="B39" s="26" t="s">
        <v>71</v>
      </c>
      <c r="C39" s="27">
        <v>132</v>
      </c>
      <c r="D39" s="27">
        <v>221.07413</v>
      </c>
    </row>
    <row r="40" spans="1:4" s="28" customFormat="1" ht="39.75" customHeight="1">
      <c r="A40" s="25" t="s">
        <v>72</v>
      </c>
      <c r="B40" s="26" t="s">
        <v>73</v>
      </c>
      <c r="C40" s="27">
        <v>0</v>
      </c>
      <c r="D40" s="27">
        <v>25</v>
      </c>
    </row>
    <row r="41" spans="1:4" s="28" customFormat="1" ht="53.25" customHeight="1">
      <c r="A41" s="25" t="s">
        <v>74</v>
      </c>
      <c r="B41" s="26" t="s">
        <v>75</v>
      </c>
      <c r="C41" s="27">
        <v>0</v>
      </c>
      <c r="D41" s="27">
        <v>15.80128</v>
      </c>
    </row>
    <row r="42" spans="1:4" s="28" customFormat="1" ht="110.25" customHeight="1">
      <c r="A42" s="25" t="s">
        <v>76</v>
      </c>
      <c r="B42" s="26" t="s">
        <v>77</v>
      </c>
      <c r="C42" s="27">
        <v>0</v>
      </c>
      <c r="D42" s="27">
        <v>15.80128</v>
      </c>
    </row>
    <row r="43" spans="1:4" s="28" customFormat="1" ht="22.5" customHeight="1">
      <c r="A43" s="25" t="s">
        <v>78</v>
      </c>
      <c r="B43" s="26" t="s">
        <v>79</v>
      </c>
      <c r="C43" s="27">
        <v>0</v>
      </c>
      <c r="D43" s="27">
        <v>15.80128</v>
      </c>
    </row>
    <row r="44" spans="1:4" s="28" customFormat="1" ht="28.5" customHeight="1">
      <c r="A44" s="25" t="s">
        <v>80</v>
      </c>
      <c r="B44" s="26" t="s">
        <v>81</v>
      </c>
      <c r="C44" s="27">
        <v>6751.4074</v>
      </c>
      <c r="D44" s="27">
        <v>6253.22467</v>
      </c>
    </row>
    <row r="45" spans="1:4" s="28" customFormat="1" ht="69.75" customHeight="1">
      <c r="A45" s="25" t="s">
        <v>82</v>
      </c>
      <c r="B45" s="26" t="s">
        <v>83</v>
      </c>
      <c r="C45" s="27">
        <v>6751.4074</v>
      </c>
      <c r="D45" s="27">
        <v>6253.22467</v>
      </c>
    </row>
    <row r="46" spans="1:4" s="28" customFormat="1" ht="56.25">
      <c r="A46" s="25" t="s">
        <v>84</v>
      </c>
      <c r="B46" s="26" t="s">
        <v>85</v>
      </c>
      <c r="C46" s="27">
        <v>5577.208</v>
      </c>
      <c r="D46" s="27">
        <v>5577.208</v>
      </c>
    </row>
    <row r="47" spans="1:4" s="28" customFormat="1" ht="56.25">
      <c r="A47" s="25" t="s">
        <v>86</v>
      </c>
      <c r="B47" s="26" t="s">
        <v>87</v>
      </c>
      <c r="C47" s="27">
        <v>5445.7</v>
      </c>
      <c r="D47" s="27">
        <v>5445.7</v>
      </c>
    </row>
    <row r="48" spans="1:4" s="28" customFormat="1" ht="49.5" customHeight="1">
      <c r="A48" s="25" t="s">
        <v>88</v>
      </c>
      <c r="B48" s="26" t="s">
        <v>89</v>
      </c>
      <c r="C48" s="27">
        <v>131.508</v>
      </c>
      <c r="D48" s="27">
        <v>131.508</v>
      </c>
    </row>
    <row r="49" spans="1:4" s="28" customFormat="1" ht="54" customHeight="1">
      <c r="A49" s="25" t="s">
        <v>90</v>
      </c>
      <c r="B49" s="26" t="s">
        <v>91</v>
      </c>
      <c r="C49" s="27">
        <v>881.4994</v>
      </c>
      <c r="D49" s="27">
        <v>389.76318</v>
      </c>
    </row>
    <row r="50" spans="1:4" s="28" customFormat="1" ht="56.25">
      <c r="A50" s="25" t="s">
        <v>92</v>
      </c>
      <c r="B50" s="26" t="s">
        <v>93</v>
      </c>
      <c r="C50" s="27">
        <v>113.372</v>
      </c>
      <c r="D50" s="27">
        <v>113.372</v>
      </c>
    </row>
    <row r="51" spans="1:4" s="28" customFormat="1" ht="112.5">
      <c r="A51" s="25" t="s">
        <v>94</v>
      </c>
      <c r="B51" s="26" t="s">
        <v>95</v>
      </c>
      <c r="C51" s="27">
        <v>193.503</v>
      </c>
      <c r="D51" s="27">
        <v>193.499</v>
      </c>
    </row>
    <row r="52" spans="1:4" s="28" customFormat="1" ht="71.25" customHeight="1">
      <c r="A52" s="25" t="s">
        <v>96</v>
      </c>
      <c r="B52" s="26" t="s">
        <v>97</v>
      </c>
      <c r="C52" s="27">
        <v>278.4423</v>
      </c>
      <c r="D52" s="27">
        <v>82.89218</v>
      </c>
    </row>
    <row r="53" spans="1:4" s="28" customFormat="1" ht="131.25">
      <c r="A53" s="25" t="s">
        <v>98</v>
      </c>
      <c r="B53" s="26" t="s">
        <v>99</v>
      </c>
      <c r="C53" s="27">
        <v>296.1821</v>
      </c>
      <c r="D53" s="27">
        <v>0</v>
      </c>
    </row>
    <row r="54" spans="1:4" s="28" customFormat="1" ht="56.25">
      <c r="A54" s="25" t="s">
        <v>100</v>
      </c>
      <c r="B54" s="26" t="s">
        <v>101</v>
      </c>
      <c r="C54" s="27">
        <v>131</v>
      </c>
      <c r="D54" s="27">
        <v>131</v>
      </c>
    </row>
    <row r="55" spans="1:4" s="28" customFormat="1" ht="73.5" customHeight="1">
      <c r="A55" s="25" t="s">
        <v>102</v>
      </c>
      <c r="B55" s="26" t="s">
        <v>103</v>
      </c>
      <c r="C55" s="27">
        <v>114</v>
      </c>
      <c r="D55" s="27">
        <v>114</v>
      </c>
    </row>
    <row r="56" spans="1:4" s="28" customFormat="1" ht="114.75" customHeight="1">
      <c r="A56" s="25" t="s">
        <v>104</v>
      </c>
      <c r="B56" s="26" t="s">
        <v>105</v>
      </c>
      <c r="C56" s="27">
        <v>17</v>
      </c>
      <c r="D56" s="27">
        <v>17</v>
      </c>
    </row>
    <row r="57" spans="1:4" s="28" customFormat="1" ht="20.25" customHeight="1">
      <c r="A57" s="25" t="s">
        <v>106</v>
      </c>
      <c r="B57" s="26" t="s">
        <v>107</v>
      </c>
      <c r="C57" s="27">
        <v>161.7</v>
      </c>
      <c r="D57" s="27">
        <v>155.25349</v>
      </c>
    </row>
    <row r="58" spans="1:4" s="28" customFormat="1" ht="150">
      <c r="A58" s="25" t="s">
        <v>108</v>
      </c>
      <c r="B58" s="26" t="s">
        <v>109</v>
      </c>
      <c r="C58" s="27">
        <v>161.7</v>
      </c>
      <c r="D58" s="27">
        <v>155.25349</v>
      </c>
    </row>
    <row r="59" spans="1:4" s="28" customFormat="1" ht="18.75">
      <c r="A59" s="24"/>
      <c r="B59" s="29"/>
      <c r="C59" s="27">
        <v>7976.4074</v>
      </c>
      <c r="D59" s="27">
        <v>7694.8552</v>
      </c>
    </row>
    <row r="60" spans="1:2" s="28" customFormat="1" ht="18.75">
      <c r="A60" s="24"/>
      <c r="B60" s="29"/>
    </row>
    <row r="61" spans="1:4" s="28" customFormat="1" ht="18.75">
      <c r="A61" s="24" t="s">
        <v>110</v>
      </c>
      <c r="B61" s="24"/>
      <c r="C61" s="24"/>
      <c r="D61" s="24"/>
    </row>
  </sheetData>
  <sheetProtection selectLockedCells="1" selectUnlockedCells="1"/>
  <mergeCells count="4">
    <mergeCell ref="C1:D1"/>
    <mergeCell ref="C2:D2"/>
    <mergeCell ref="A3:D3"/>
    <mergeCell ref="A61:D61"/>
  </mergeCells>
  <printOptions/>
  <pageMargins left="0.75" right="0.75" top="1" bottom="1" header="0.5118055555555555" footer="0.5118055555555555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C1">
      <selection activeCell="T308" sqref="T308"/>
    </sheetView>
  </sheetViews>
  <sheetFormatPr defaultColWidth="9.00390625" defaultRowHeight="38.25" customHeight="1"/>
  <cols>
    <col min="1" max="1" width="4.75390625" style="30" customWidth="1"/>
    <col min="2" max="2" width="2.25390625" style="31" customWidth="1"/>
    <col min="3" max="3" width="3.25390625" style="31" customWidth="1"/>
    <col min="4" max="4" width="3.25390625" style="30" customWidth="1"/>
    <col min="5" max="5" width="4.625" style="30" customWidth="1"/>
    <col min="6" max="6" width="3.25390625" style="31" customWidth="1"/>
    <col min="7" max="7" width="5.75390625" style="31" customWidth="1"/>
    <col min="8" max="8" width="4.75390625" style="31" customWidth="1"/>
    <col min="9" max="9" width="42.625" style="31" customWidth="1"/>
    <col min="10" max="11" width="13.75390625" style="31" customWidth="1"/>
    <col min="12" max="12" width="13.875" style="31" customWidth="1"/>
    <col min="13" max="16384" width="9.125" style="31" customWidth="1"/>
  </cols>
  <sheetData>
    <row r="1" spans="9:10" ht="16.5" customHeight="1">
      <c r="I1" s="32" t="s">
        <v>111</v>
      </c>
      <c r="J1" s="32"/>
    </row>
    <row r="2" spans="9:10" ht="18.75" customHeight="1">
      <c r="I2" s="32" t="s">
        <v>112</v>
      </c>
      <c r="J2" s="32"/>
    </row>
    <row r="3" spans="9:10" ht="18" customHeight="1">
      <c r="I3" s="32" t="s">
        <v>113</v>
      </c>
      <c r="J3" s="32"/>
    </row>
    <row r="4" spans="9:10" ht="18" customHeight="1">
      <c r="I4" s="32" t="s">
        <v>114</v>
      </c>
      <c r="J4" s="32"/>
    </row>
    <row r="5" spans="9:10" ht="16.5" customHeight="1">
      <c r="I5" s="32" t="s">
        <v>115</v>
      </c>
      <c r="J5" s="32"/>
    </row>
    <row r="6" spans="9:10" ht="16.5" customHeight="1">
      <c r="I6" s="32" t="s">
        <v>116</v>
      </c>
      <c r="J6" s="32"/>
    </row>
    <row r="7" spans="9:10" ht="16.5" customHeight="1">
      <c r="I7" s="32" t="s">
        <v>117</v>
      </c>
      <c r="J7" s="32"/>
    </row>
    <row r="8" spans="9:10" ht="16.5" customHeight="1">
      <c r="I8" s="32" t="s">
        <v>113</v>
      </c>
      <c r="J8" s="32"/>
    </row>
    <row r="9" spans="9:10" ht="16.5" customHeight="1">
      <c r="I9" s="32" t="s">
        <v>118</v>
      </c>
      <c r="J9" s="32"/>
    </row>
    <row r="11" spans="1:10" ht="16.5">
      <c r="A11" s="33" t="s">
        <v>119</v>
      </c>
      <c r="B11" s="33"/>
      <c r="C11" s="33"/>
      <c r="D11" s="33"/>
      <c r="E11" s="33"/>
      <c r="F11" s="33"/>
      <c r="G11" s="33"/>
      <c r="H11" s="33"/>
      <c r="I11" s="33"/>
      <c r="J11" s="33"/>
    </row>
    <row r="12" ht="16.5">
      <c r="J12" s="34"/>
    </row>
    <row r="13" spans="1:10" ht="16.5">
      <c r="A13" s="33" t="s">
        <v>120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6.5">
      <c r="A14" s="33" t="s">
        <v>121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4.25" customHeight="1">
      <c r="A15" s="33" t="s">
        <v>122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4" customHeight="1">
      <c r="A16" s="35"/>
      <c r="B16" s="35"/>
      <c r="C16" s="35"/>
      <c r="D16" s="35"/>
      <c r="E16" s="35"/>
      <c r="F16" s="35"/>
      <c r="G16" s="35"/>
      <c r="H16" s="35"/>
      <c r="I16" s="36" t="s">
        <v>2</v>
      </c>
      <c r="J16" s="36"/>
    </row>
    <row r="17" spans="1:10" s="40" customFormat="1" ht="35.25" customHeight="1">
      <c r="A17" s="37" t="s">
        <v>3</v>
      </c>
      <c r="B17" s="37"/>
      <c r="C17" s="37"/>
      <c r="D17" s="37"/>
      <c r="E17" s="37"/>
      <c r="F17" s="37"/>
      <c r="G17" s="37"/>
      <c r="H17" s="37"/>
      <c r="I17" s="38" t="s">
        <v>4</v>
      </c>
      <c r="J17" s="39" t="s">
        <v>123</v>
      </c>
    </row>
    <row r="18" spans="1:10" ht="15" customHeight="1">
      <c r="A18" s="41" t="s">
        <v>7</v>
      </c>
      <c r="B18" s="42" t="s">
        <v>124</v>
      </c>
      <c r="C18" s="42" t="s">
        <v>125</v>
      </c>
      <c r="D18" s="42" t="s">
        <v>126</v>
      </c>
      <c r="E18" s="42" t="s">
        <v>127</v>
      </c>
      <c r="F18" s="42" t="s">
        <v>128</v>
      </c>
      <c r="G18" s="42" t="s">
        <v>129</v>
      </c>
      <c r="H18" s="42" t="s">
        <v>130</v>
      </c>
      <c r="I18" s="43" t="s">
        <v>8</v>
      </c>
      <c r="J18" s="44">
        <v>10</v>
      </c>
    </row>
    <row r="19" spans="1:10" ht="9.75" customHeight="1">
      <c r="A19" s="45"/>
      <c r="B19" s="45"/>
      <c r="C19" s="45"/>
      <c r="D19" s="45"/>
      <c r="E19" s="45"/>
      <c r="F19" s="45"/>
      <c r="G19" s="45"/>
      <c r="H19" s="45"/>
      <c r="I19" s="46"/>
      <c r="J19" s="32"/>
    </row>
    <row r="20" spans="1:12" ht="36.75" customHeight="1">
      <c r="A20" s="47" t="s">
        <v>131</v>
      </c>
      <c r="B20" s="47" t="s">
        <v>7</v>
      </c>
      <c r="C20" s="47" t="s">
        <v>132</v>
      </c>
      <c r="D20" s="47" t="s">
        <v>132</v>
      </c>
      <c r="E20" s="47" t="s">
        <v>131</v>
      </c>
      <c r="F20" s="47" t="s">
        <v>132</v>
      </c>
      <c r="G20" s="47" t="s">
        <v>133</v>
      </c>
      <c r="H20" s="47" t="s">
        <v>131</v>
      </c>
      <c r="I20" s="48" t="s">
        <v>134</v>
      </c>
      <c r="J20" s="49">
        <f>J21+J26+J29+J32+J34+J45+J47+J53</f>
        <v>36711</v>
      </c>
      <c r="K20" s="50"/>
      <c r="L20" s="51">
        <v>-9647</v>
      </c>
    </row>
    <row r="21" spans="1:12" ht="17.25" customHeight="1">
      <c r="A21" s="47" t="s">
        <v>131</v>
      </c>
      <c r="B21" s="47" t="s">
        <v>7</v>
      </c>
      <c r="C21" s="47" t="s">
        <v>135</v>
      </c>
      <c r="D21" s="47" t="s">
        <v>132</v>
      </c>
      <c r="E21" s="47" t="s">
        <v>131</v>
      </c>
      <c r="F21" s="47" t="s">
        <v>132</v>
      </c>
      <c r="G21" s="47" t="s">
        <v>133</v>
      </c>
      <c r="H21" s="47" t="s">
        <v>131</v>
      </c>
      <c r="I21" s="52" t="s">
        <v>136</v>
      </c>
      <c r="J21" s="49">
        <f>J22</f>
        <v>29783</v>
      </c>
      <c r="L21" s="51"/>
    </row>
    <row r="22" spans="1:12" ht="17.25" customHeight="1">
      <c r="A22" s="47" t="s">
        <v>131</v>
      </c>
      <c r="B22" s="47" t="s">
        <v>7</v>
      </c>
      <c r="C22" s="47" t="s">
        <v>135</v>
      </c>
      <c r="D22" s="47" t="s">
        <v>137</v>
      </c>
      <c r="E22" s="47" t="s">
        <v>131</v>
      </c>
      <c r="F22" s="47" t="s">
        <v>135</v>
      </c>
      <c r="G22" s="47" t="s">
        <v>133</v>
      </c>
      <c r="H22" s="47" t="s">
        <v>138</v>
      </c>
      <c r="I22" s="52" t="s">
        <v>14</v>
      </c>
      <c r="J22" s="49">
        <f>J23</f>
        <v>29783</v>
      </c>
      <c r="L22" s="51"/>
    </row>
    <row r="23" spans="1:12" ht="87" customHeight="1">
      <c r="A23" s="47" t="s">
        <v>131</v>
      </c>
      <c r="B23" s="47" t="s">
        <v>7</v>
      </c>
      <c r="C23" s="47" t="s">
        <v>135</v>
      </c>
      <c r="D23" s="47" t="s">
        <v>137</v>
      </c>
      <c r="E23" s="47" t="s">
        <v>139</v>
      </c>
      <c r="F23" s="47" t="s">
        <v>135</v>
      </c>
      <c r="G23" s="47" t="s">
        <v>133</v>
      </c>
      <c r="H23" s="47" t="s">
        <v>138</v>
      </c>
      <c r="I23" s="52" t="s">
        <v>140</v>
      </c>
      <c r="J23" s="49">
        <f>SUM(J24:J25)</f>
        <v>29783</v>
      </c>
      <c r="L23" s="51"/>
    </row>
    <row r="24" spans="1:12" ht="179.25" customHeight="1">
      <c r="A24" s="47" t="s">
        <v>131</v>
      </c>
      <c r="B24" s="47" t="s">
        <v>7</v>
      </c>
      <c r="C24" s="47" t="s">
        <v>135</v>
      </c>
      <c r="D24" s="47" t="s">
        <v>137</v>
      </c>
      <c r="E24" s="47" t="s">
        <v>141</v>
      </c>
      <c r="F24" s="47" t="s">
        <v>135</v>
      </c>
      <c r="G24" s="47" t="s">
        <v>133</v>
      </c>
      <c r="H24" s="47" t="s">
        <v>138</v>
      </c>
      <c r="I24" s="52" t="s">
        <v>142</v>
      </c>
      <c r="J24" s="49">
        <v>29709</v>
      </c>
      <c r="L24" s="51"/>
    </row>
    <row r="25" spans="1:12" ht="157.5" customHeight="1">
      <c r="A25" s="47" t="s">
        <v>131</v>
      </c>
      <c r="B25" s="47" t="s">
        <v>7</v>
      </c>
      <c r="C25" s="47" t="s">
        <v>135</v>
      </c>
      <c r="D25" s="47" t="s">
        <v>137</v>
      </c>
      <c r="E25" s="47" t="s">
        <v>143</v>
      </c>
      <c r="F25" s="47" t="s">
        <v>135</v>
      </c>
      <c r="G25" s="47" t="s">
        <v>133</v>
      </c>
      <c r="H25" s="47" t="s">
        <v>138</v>
      </c>
      <c r="I25" s="52" t="s">
        <v>144</v>
      </c>
      <c r="J25" s="49">
        <v>74</v>
      </c>
      <c r="L25" s="51"/>
    </row>
    <row r="26" spans="1:12" ht="18" customHeight="1">
      <c r="A26" s="47" t="s">
        <v>131</v>
      </c>
      <c r="B26" s="47" t="s">
        <v>7</v>
      </c>
      <c r="C26" s="47" t="s">
        <v>145</v>
      </c>
      <c r="D26" s="47" t="s">
        <v>132</v>
      </c>
      <c r="E26" s="47" t="s">
        <v>131</v>
      </c>
      <c r="F26" s="47" t="s">
        <v>132</v>
      </c>
      <c r="G26" s="47" t="s">
        <v>133</v>
      </c>
      <c r="H26" s="47" t="s">
        <v>131</v>
      </c>
      <c r="I26" s="52" t="s">
        <v>146</v>
      </c>
      <c r="J26" s="49">
        <f>J27+J28</f>
        <v>3983</v>
      </c>
      <c r="L26" s="51"/>
    </row>
    <row r="27" spans="1:12" ht="70.5" customHeight="1">
      <c r="A27" s="47" t="s">
        <v>131</v>
      </c>
      <c r="B27" s="47" t="s">
        <v>7</v>
      </c>
      <c r="C27" s="47" t="s">
        <v>145</v>
      </c>
      <c r="D27" s="47" t="s">
        <v>137</v>
      </c>
      <c r="E27" s="47" t="s">
        <v>131</v>
      </c>
      <c r="F27" s="47" t="s">
        <v>137</v>
      </c>
      <c r="G27" s="47" t="s">
        <v>133</v>
      </c>
      <c r="H27" s="47" t="s">
        <v>138</v>
      </c>
      <c r="I27" s="52" t="s">
        <v>147</v>
      </c>
      <c r="J27" s="49">
        <v>3798</v>
      </c>
      <c r="L27" s="51"/>
    </row>
    <row r="28" spans="1:12" ht="18" customHeight="1">
      <c r="A28" s="47" t="s">
        <v>131</v>
      </c>
      <c r="B28" s="47" t="s">
        <v>7</v>
      </c>
      <c r="C28" s="47" t="s">
        <v>145</v>
      </c>
      <c r="D28" s="47" t="s">
        <v>148</v>
      </c>
      <c r="E28" s="47" t="s">
        <v>131</v>
      </c>
      <c r="F28" s="47" t="s">
        <v>135</v>
      </c>
      <c r="G28" s="47" t="s">
        <v>133</v>
      </c>
      <c r="H28" s="47" t="s">
        <v>138</v>
      </c>
      <c r="I28" s="52" t="s">
        <v>26</v>
      </c>
      <c r="J28" s="49">
        <v>185</v>
      </c>
      <c r="L28" s="51"/>
    </row>
    <row r="29" spans="1:12" ht="19.5" customHeight="1">
      <c r="A29" s="47" t="s">
        <v>131</v>
      </c>
      <c r="B29" s="47" t="s">
        <v>7</v>
      </c>
      <c r="C29" s="47" t="s">
        <v>149</v>
      </c>
      <c r="D29" s="47" t="s">
        <v>132</v>
      </c>
      <c r="E29" s="47" t="s">
        <v>131</v>
      </c>
      <c r="F29" s="47" t="s">
        <v>132</v>
      </c>
      <c r="G29" s="47" t="s">
        <v>133</v>
      </c>
      <c r="H29" s="47" t="s">
        <v>131</v>
      </c>
      <c r="I29" s="52" t="s">
        <v>150</v>
      </c>
      <c r="J29" s="49">
        <f>J30+J31</f>
        <v>417</v>
      </c>
      <c r="L29" s="51"/>
    </row>
    <row r="30" spans="1:12" ht="99.75" customHeight="1">
      <c r="A30" s="47" t="s">
        <v>131</v>
      </c>
      <c r="B30" s="47" t="s">
        <v>7</v>
      </c>
      <c r="C30" s="47" t="s">
        <v>149</v>
      </c>
      <c r="D30" s="47" t="s">
        <v>148</v>
      </c>
      <c r="E30" s="47" t="s">
        <v>151</v>
      </c>
      <c r="F30" s="47" t="s">
        <v>135</v>
      </c>
      <c r="G30" s="47" t="s">
        <v>133</v>
      </c>
      <c r="H30" s="47" t="s">
        <v>138</v>
      </c>
      <c r="I30" s="52" t="s">
        <v>152</v>
      </c>
      <c r="J30" s="49">
        <v>227</v>
      </c>
      <c r="L30" s="51"/>
    </row>
    <row r="31" spans="1:12" ht="117" customHeight="1">
      <c r="A31" s="47" t="s">
        <v>131</v>
      </c>
      <c r="B31" s="47" t="s">
        <v>7</v>
      </c>
      <c r="C31" s="47" t="s">
        <v>149</v>
      </c>
      <c r="D31" s="47" t="s">
        <v>153</v>
      </c>
      <c r="E31" s="47" t="s">
        <v>154</v>
      </c>
      <c r="F31" s="47" t="s">
        <v>135</v>
      </c>
      <c r="G31" s="47" t="s">
        <v>133</v>
      </c>
      <c r="H31" s="47" t="s">
        <v>138</v>
      </c>
      <c r="I31" s="52" t="s">
        <v>155</v>
      </c>
      <c r="J31" s="49">
        <v>190</v>
      </c>
      <c r="L31" s="51"/>
    </row>
    <row r="32" spans="1:12" ht="66" customHeight="1">
      <c r="A32" s="47" t="s">
        <v>131</v>
      </c>
      <c r="B32" s="47" t="s">
        <v>7</v>
      </c>
      <c r="C32" s="47" t="s">
        <v>156</v>
      </c>
      <c r="D32" s="47" t="s">
        <v>132</v>
      </c>
      <c r="E32" s="47" t="s">
        <v>131</v>
      </c>
      <c r="F32" s="47" t="s">
        <v>132</v>
      </c>
      <c r="G32" s="47" t="s">
        <v>133</v>
      </c>
      <c r="H32" s="47" t="s">
        <v>131</v>
      </c>
      <c r="I32" s="52" t="s">
        <v>157</v>
      </c>
      <c r="J32" s="49">
        <f>J33</f>
        <v>18</v>
      </c>
      <c r="L32" s="51"/>
    </row>
    <row r="33" spans="1:12" ht="39" customHeight="1">
      <c r="A33" s="47" t="s">
        <v>131</v>
      </c>
      <c r="B33" s="47" t="s">
        <v>7</v>
      </c>
      <c r="C33" s="47" t="s">
        <v>156</v>
      </c>
      <c r="D33" s="47" t="s">
        <v>158</v>
      </c>
      <c r="E33" s="47" t="s">
        <v>151</v>
      </c>
      <c r="F33" s="47" t="s">
        <v>137</v>
      </c>
      <c r="G33" s="47" t="s">
        <v>133</v>
      </c>
      <c r="H33" s="47" t="s">
        <v>138</v>
      </c>
      <c r="I33" s="52" t="s">
        <v>159</v>
      </c>
      <c r="J33" s="49">
        <v>18</v>
      </c>
      <c r="L33" s="51"/>
    </row>
    <row r="34" spans="1:12" ht="68.25" customHeight="1">
      <c r="A34" s="47" t="s">
        <v>131</v>
      </c>
      <c r="B34" s="47" t="s">
        <v>7</v>
      </c>
      <c r="C34" s="47" t="s">
        <v>160</v>
      </c>
      <c r="D34" s="47" t="s">
        <v>132</v>
      </c>
      <c r="E34" s="47" t="s">
        <v>131</v>
      </c>
      <c r="F34" s="47" t="s">
        <v>132</v>
      </c>
      <c r="G34" s="47" t="s">
        <v>133</v>
      </c>
      <c r="H34" s="47" t="s">
        <v>131</v>
      </c>
      <c r="I34" s="52" t="s">
        <v>161</v>
      </c>
      <c r="J34" s="49">
        <f>J35+J42</f>
        <v>1545</v>
      </c>
      <c r="L34" s="51"/>
    </row>
    <row r="35" spans="1:12" ht="135.75" customHeight="1">
      <c r="A35" s="47" t="s">
        <v>131</v>
      </c>
      <c r="B35" s="47" t="s">
        <v>7</v>
      </c>
      <c r="C35" s="47" t="s">
        <v>160</v>
      </c>
      <c r="D35" s="47" t="s">
        <v>145</v>
      </c>
      <c r="E35" s="47" t="s">
        <v>131</v>
      </c>
      <c r="F35" s="47" t="s">
        <v>132</v>
      </c>
      <c r="G35" s="47" t="s">
        <v>133</v>
      </c>
      <c r="H35" s="53" t="s">
        <v>162</v>
      </c>
      <c r="I35" s="51" t="s">
        <v>163</v>
      </c>
      <c r="J35" s="49">
        <f>J36+J38+J40</f>
        <v>1540</v>
      </c>
      <c r="L35" s="51"/>
    </row>
    <row r="36" spans="1:12" ht="101.25" customHeight="1">
      <c r="A36" s="47" t="s">
        <v>131</v>
      </c>
      <c r="B36" s="47" t="s">
        <v>7</v>
      </c>
      <c r="C36" s="47" t="s">
        <v>160</v>
      </c>
      <c r="D36" s="47" t="s">
        <v>145</v>
      </c>
      <c r="E36" s="47" t="s">
        <v>151</v>
      </c>
      <c r="F36" s="47" t="s">
        <v>132</v>
      </c>
      <c r="G36" s="47" t="s">
        <v>133</v>
      </c>
      <c r="H36" s="53" t="s">
        <v>162</v>
      </c>
      <c r="I36" s="52" t="s">
        <v>164</v>
      </c>
      <c r="J36" s="49">
        <f>SUM(J37)</f>
        <v>475</v>
      </c>
      <c r="L36" s="51"/>
    </row>
    <row r="37" spans="1:12" ht="135" customHeight="1">
      <c r="A37" s="47" t="s">
        <v>131</v>
      </c>
      <c r="B37" s="47" t="s">
        <v>7</v>
      </c>
      <c r="C37" s="47" t="s">
        <v>160</v>
      </c>
      <c r="D37" s="47" t="s">
        <v>145</v>
      </c>
      <c r="E37" s="47" t="s">
        <v>151</v>
      </c>
      <c r="F37" s="47" t="s">
        <v>165</v>
      </c>
      <c r="G37" s="47" t="s">
        <v>133</v>
      </c>
      <c r="H37" s="53" t="s">
        <v>162</v>
      </c>
      <c r="I37" s="52" t="s">
        <v>166</v>
      </c>
      <c r="J37" s="49">
        <v>475</v>
      </c>
      <c r="L37" s="51"/>
    </row>
    <row r="38" spans="1:12" ht="183" customHeight="1">
      <c r="A38" s="47" t="s">
        <v>131</v>
      </c>
      <c r="B38" s="47" t="s">
        <v>7</v>
      </c>
      <c r="C38" s="47" t="s">
        <v>160</v>
      </c>
      <c r="D38" s="47" t="s">
        <v>145</v>
      </c>
      <c r="E38" s="47" t="s">
        <v>139</v>
      </c>
      <c r="F38" s="47" t="s">
        <v>132</v>
      </c>
      <c r="G38" s="47" t="s">
        <v>133</v>
      </c>
      <c r="H38" s="53" t="s">
        <v>162</v>
      </c>
      <c r="I38" s="52" t="s">
        <v>167</v>
      </c>
      <c r="J38" s="49">
        <f>SUM(J39)</f>
        <v>350</v>
      </c>
      <c r="L38" s="51"/>
    </row>
    <row r="39" spans="1:12" ht="206.25" customHeight="1">
      <c r="A39" s="47" t="s">
        <v>131</v>
      </c>
      <c r="B39" s="47" t="s">
        <v>7</v>
      </c>
      <c r="C39" s="47" t="s">
        <v>160</v>
      </c>
      <c r="D39" s="47" t="s">
        <v>145</v>
      </c>
      <c r="E39" s="47" t="s">
        <v>168</v>
      </c>
      <c r="F39" s="47" t="s">
        <v>145</v>
      </c>
      <c r="G39" s="47" t="s">
        <v>133</v>
      </c>
      <c r="H39" s="53" t="s">
        <v>162</v>
      </c>
      <c r="I39" s="52" t="s">
        <v>169</v>
      </c>
      <c r="J39" s="49">
        <v>350</v>
      </c>
      <c r="L39" s="51"/>
    </row>
    <row r="40" spans="1:12" ht="138" customHeight="1">
      <c r="A40" s="47" t="s">
        <v>131</v>
      </c>
      <c r="B40" s="47" t="s">
        <v>7</v>
      </c>
      <c r="C40" s="47" t="s">
        <v>160</v>
      </c>
      <c r="D40" s="47" t="s">
        <v>145</v>
      </c>
      <c r="E40" s="47" t="s">
        <v>170</v>
      </c>
      <c r="F40" s="47" t="s">
        <v>132</v>
      </c>
      <c r="G40" s="47" t="s">
        <v>133</v>
      </c>
      <c r="H40" s="53" t="s">
        <v>162</v>
      </c>
      <c r="I40" s="52" t="s">
        <v>171</v>
      </c>
      <c r="J40" s="49">
        <f>SUM(J41)</f>
        <v>715</v>
      </c>
      <c r="L40" s="51"/>
    </row>
    <row r="41" spans="1:12" ht="134.25" customHeight="1">
      <c r="A41" s="47" t="s">
        <v>131</v>
      </c>
      <c r="B41" s="47" t="s">
        <v>7</v>
      </c>
      <c r="C41" s="47" t="s">
        <v>160</v>
      </c>
      <c r="D41" s="47" t="s">
        <v>145</v>
      </c>
      <c r="E41" s="47" t="s">
        <v>172</v>
      </c>
      <c r="F41" s="47" t="s">
        <v>145</v>
      </c>
      <c r="G41" s="47" t="s">
        <v>133</v>
      </c>
      <c r="H41" s="53" t="s">
        <v>162</v>
      </c>
      <c r="I41" s="52" t="s">
        <v>173</v>
      </c>
      <c r="J41" s="49">
        <v>715</v>
      </c>
      <c r="L41" s="51"/>
    </row>
    <row r="42" spans="1:12" ht="36" customHeight="1">
      <c r="A42" s="47" t="s">
        <v>131</v>
      </c>
      <c r="B42" s="47" t="s">
        <v>7</v>
      </c>
      <c r="C42" s="47" t="s">
        <v>160</v>
      </c>
      <c r="D42" s="47" t="s">
        <v>153</v>
      </c>
      <c r="E42" s="47" t="s">
        <v>131</v>
      </c>
      <c r="F42" s="47" t="s">
        <v>132</v>
      </c>
      <c r="G42" s="47" t="s">
        <v>133</v>
      </c>
      <c r="H42" s="47" t="s">
        <v>162</v>
      </c>
      <c r="I42" s="52" t="s">
        <v>174</v>
      </c>
      <c r="J42" s="49">
        <f>SUM(J43)</f>
        <v>5</v>
      </c>
      <c r="L42" s="51"/>
    </row>
    <row r="43" spans="1:12" ht="84.75" customHeight="1">
      <c r="A43" s="47" t="s">
        <v>131</v>
      </c>
      <c r="B43" s="47" t="s">
        <v>7</v>
      </c>
      <c r="C43" s="47" t="s">
        <v>160</v>
      </c>
      <c r="D43" s="47" t="s">
        <v>153</v>
      </c>
      <c r="E43" s="47" t="s">
        <v>151</v>
      </c>
      <c r="F43" s="47" t="s">
        <v>132</v>
      </c>
      <c r="G43" s="47" t="s">
        <v>133</v>
      </c>
      <c r="H43" s="47" t="s">
        <v>162</v>
      </c>
      <c r="I43" s="52" t="s">
        <v>175</v>
      </c>
      <c r="J43" s="49">
        <f>SUM(J44)</f>
        <v>5</v>
      </c>
      <c r="L43" s="51"/>
    </row>
    <row r="44" spans="1:12" ht="87" customHeight="1">
      <c r="A44" s="47" t="s">
        <v>131</v>
      </c>
      <c r="B44" s="47" t="s">
        <v>7</v>
      </c>
      <c r="C44" s="47" t="s">
        <v>160</v>
      </c>
      <c r="D44" s="47" t="s">
        <v>153</v>
      </c>
      <c r="E44" s="47" t="s">
        <v>176</v>
      </c>
      <c r="F44" s="47" t="s">
        <v>145</v>
      </c>
      <c r="G44" s="47" t="s">
        <v>133</v>
      </c>
      <c r="H44" s="47" t="s">
        <v>162</v>
      </c>
      <c r="I44" s="52" t="s">
        <v>177</v>
      </c>
      <c r="J44" s="49">
        <v>5</v>
      </c>
      <c r="L44" s="51"/>
    </row>
    <row r="45" spans="1:12" ht="35.25" customHeight="1">
      <c r="A45" s="47" t="s">
        <v>131</v>
      </c>
      <c r="B45" s="47" t="s">
        <v>7</v>
      </c>
      <c r="C45" s="47" t="s">
        <v>178</v>
      </c>
      <c r="D45" s="47" t="s">
        <v>132</v>
      </c>
      <c r="E45" s="47" t="s">
        <v>131</v>
      </c>
      <c r="F45" s="47" t="s">
        <v>132</v>
      </c>
      <c r="G45" s="47" t="s">
        <v>133</v>
      </c>
      <c r="H45" s="47" t="s">
        <v>131</v>
      </c>
      <c r="I45" s="52" t="s">
        <v>179</v>
      </c>
      <c r="J45" s="49">
        <f>J46</f>
        <v>86</v>
      </c>
      <c r="L45" s="51"/>
    </row>
    <row r="46" spans="1:12" ht="34.5" customHeight="1">
      <c r="A46" s="47" t="s">
        <v>131</v>
      </c>
      <c r="B46" s="47" t="s">
        <v>7</v>
      </c>
      <c r="C46" s="47" t="s">
        <v>178</v>
      </c>
      <c r="D46" s="47" t="s">
        <v>135</v>
      </c>
      <c r="E46" s="47" t="s">
        <v>131</v>
      </c>
      <c r="F46" s="47" t="s">
        <v>135</v>
      </c>
      <c r="G46" s="47" t="s">
        <v>133</v>
      </c>
      <c r="H46" s="47" t="s">
        <v>162</v>
      </c>
      <c r="I46" s="52" t="s">
        <v>180</v>
      </c>
      <c r="J46" s="49">
        <v>86</v>
      </c>
      <c r="L46" s="51"/>
    </row>
    <row r="47" spans="1:12" ht="50.25" customHeight="1">
      <c r="A47" s="47" t="s">
        <v>131</v>
      </c>
      <c r="B47" s="47" t="s">
        <v>7</v>
      </c>
      <c r="C47" s="47" t="s">
        <v>181</v>
      </c>
      <c r="D47" s="47" t="s">
        <v>132</v>
      </c>
      <c r="E47" s="47" t="s">
        <v>131</v>
      </c>
      <c r="F47" s="47" t="s">
        <v>132</v>
      </c>
      <c r="G47" s="47" t="s">
        <v>133</v>
      </c>
      <c r="H47" s="47" t="s">
        <v>131</v>
      </c>
      <c r="I47" s="52" t="s">
        <v>182</v>
      </c>
      <c r="J47" s="49">
        <f>SUM(J48+J50)</f>
        <v>293</v>
      </c>
      <c r="L47" s="51"/>
    </row>
    <row r="48" spans="1:12" ht="168.75" customHeight="1">
      <c r="A48" s="47" t="s">
        <v>131</v>
      </c>
      <c r="B48" s="47" t="s">
        <v>7</v>
      </c>
      <c r="C48" s="47" t="s">
        <v>181</v>
      </c>
      <c r="D48" s="47" t="s">
        <v>137</v>
      </c>
      <c r="E48" s="47" t="s">
        <v>170</v>
      </c>
      <c r="F48" s="47" t="s">
        <v>145</v>
      </c>
      <c r="G48" s="47" t="s">
        <v>133</v>
      </c>
      <c r="H48" s="47" t="s">
        <v>183</v>
      </c>
      <c r="I48" s="52" t="s">
        <v>184</v>
      </c>
      <c r="J48" s="49">
        <f>J49</f>
        <v>268</v>
      </c>
      <c r="L48" s="51"/>
    </row>
    <row r="49" spans="1:12" ht="168" customHeight="1">
      <c r="A49" s="47" t="s">
        <v>131</v>
      </c>
      <c r="B49" s="47" t="s">
        <v>7</v>
      </c>
      <c r="C49" s="47" t="s">
        <v>181</v>
      </c>
      <c r="D49" s="47" t="s">
        <v>137</v>
      </c>
      <c r="E49" s="47" t="s">
        <v>185</v>
      </c>
      <c r="F49" s="47" t="s">
        <v>145</v>
      </c>
      <c r="G49" s="47" t="s">
        <v>133</v>
      </c>
      <c r="H49" s="47" t="s">
        <v>183</v>
      </c>
      <c r="I49" s="52" t="s">
        <v>186</v>
      </c>
      <c r="J49" s="49">
        <v>268</v>
      </c>
      <c r="L49" s="51"/>
    </row>
    <row r="50" spans="1:12" ht="138.75" customHeight="1">
      <c r="A50" s="47" t="s">
        <v>131</v>
      </c>
      <c r="B50" s="47" t="s">
        <v>7</v>
      </c>
      <c r="C50" s="47" t="s">
        <v>181</v>
      </c>
      <c r="D50" s="47" t="s">
        <v>158</v>
      </c>
      <c r="E50" s="47" t="s">
        <v>131</v>
      </c>
      <c r="F50" s="47" t="s">
        <v>132</v>
      </c>
      <c r="G50" s="47" t="s">
        <v>133</v>
      </c>
      <c r="H50" s="47" t="s">
        <v>187</v>
      </c>
      <c r="I50" s="52" t="s">
        <v>188</v>
      </c>
      <c r="J50" s="49">
        <f>J51</f>
        <v>25</v>
      </c>
      <c r="L50" s="51"/>
    </row>
    <row r="51" spans="1:12" ht="69.75" customHeight="1">
      <c r="A51" s="47" t="s">
        <v>131</v>
      </c>
      <c r="B51" s="47" t="s">
        <v>7</v>
      </c>
      <c r="C51" s="47" t="s">
        <v>181</v>
      </c>
      <c r="D51" s="47" t="s">
        <v>158</v>
      </c>
      <c r="E51" s="47" t="s">
        <v>151</v>
      </c>
      <c r="F51" s="47" t="s">
        <v>132</v>
      </c>
      <c r="G51" s="47" t="s">
        <v>133</v>
      </c>
      <c r="H51" s="47" t="s">
        <v>187</v>
      </c>
      <c r="I51" s="52" t="s">
        <v>189</v>
      </c>
      <c r="J51" s="49">
        <f>SUM(J52)</f>
        <v>25</v>
      </c>
      <c r="L51" s="51"/>
    </row>
    <row r="52" spans="1:12" ht="85.5" customHeight="1">
      <c r="A52" s="47" t="s">
        <v>131</v>
      </c>
      <c r="B52" s="47" t="s">
        <v>7</v>
      </c>
      <c r="C52" s="47" t="s">
        <v>181</v>
      </c>
      <c r="D52" s="47" t="s">
        <v>158</v>
      </c>
      <c r="E52" s="47" t="s">
        <v>190</v>
      </c>
      <c r="F52" s="47" t="s">
        <v>165</v>
      </c>
      <c r="G52" s="47" t="s">
        <v>133</v>
      </c>
      <c r="H52" s="47" t="s">
        <v>187</v>
      </c>
      <c r="I52" s="52" t="s">
        <v>189</v>
      </c>
      <c r="J52" s="49">
        <v>25</v>
      </c>
      <c r="L52" s="51"/>
    </row>
    <row r="53" spans="1:12" ht="36" customHeight="1">
      <c r="A53" s="47" t="s">
        <v>131</v>
      </c>
      <c r="B53" s="47" t="s">
        <v>7</v>
      </c>
      <c r="C53" s="47" t="s">
        <v>191</v>
      </c>
      <c r="D53" s="47" t="s">
        <v>132</v>
      </c>
      <c r="E53" s="47" t="s">
        <v>131</v>
      </c>
      <c r="F53" s="47" t="s">
        <v>132</v>
      </c>
      <c r="G53" s="47" t="s">
        <v>133</v>
      </c>
      <c r="H53" s="47" t="s">
        <v>131</v>
      </c>
      <c r="I53" s="52" t="s">
        <v>192</v>
      </c>
      <c r="J53" s="49">
        <f>SUM(J54:J60)</f>
        <v>586</v>
      </c>
      <c r="L53" s="51"/>
    </row>
    <row r="54" spans="1:12" ht="115.5" customHeight="1">
      <c r="A54" s="47" t="s">
        <v>131</v>
      </c>
      <c r="B54" s="47" t="s">
        <v>7</v>
      </c>
      <c r="C54" s="47" t="s">
        <v>191</v>
      </c>
      <c r="D54" s="47" t="s">
        <v>148</v>
      </c>
      <c r="E54" s="47" t="s">
        <v>151</v>
      </c>
      <c r="F54" s="47" t="s">
        <v>135</v>
      </c>
      <c r="G54" s="47" t="s">
        <v>133</v>
      </c>
      <c r="H54" s="47" t="s">
        <v>193</v>
      </c>
      <c r="I54" s="52" t="s">
        <v>194</v>
      </c>
      <c r="J54" s="49">
        <v>5</v>
      </c>
      <c r="L54" s="51"/>
    </row>
    <row r="55" spans="1:12" ht="115.5" customHeight="1">
      <c r="A55" s="47" t="s">
        <v>131</v>
      </c>
      <c r="B55" s="47" t="s">
        <v>7</v>
      </c>
      <c r="C55" s="47" t="s">
        <v>191</v>
      </c>
      <c r="D55" s="47" t="s">
        <v>148</v>
      </c>
      <c r="E55" s="47" t="s">
        <v>170</v>
      </c>
      <c r="F55" s="47" t="s">
        <v>135</v>
      </c>
      <c r="G55" s="47" t="s">
        <v>133</v>
      </c>
      <c r="H55" s="47" t="s">
        <v>193</v>
      </c>
      <c r="I55" s="52" t="s">
        <v>195</v>
      </c>
      <c r="J55" s="49">
        <v>105</v>
      </c>
      <c r="L55" s="51"/>
    </row>
    <row r="56" spans="1:12" ht="115.5" customHeight="1">
      <c r="A56" s="47" t="s">
        <v>131</v>
      </c>
      <c r="B56" s="47" t="s">
        <v>7</v>
      </c>
      <c r="C56" s="47" t="s">
        <v>191</v>
      </c>
      <c r="D56" s="47" t="s">
        <v>158</v>
      </c>
      <c r="E56" s="47" t="s">
        <v>131</v>
      </c>
      <c r="F56" s="47" t="s">
        <v>135</v>
      </c>
      <c r="G56" s="47" t="s">
        <v>133</v>
      </c>
      <c r="H56" s="47" t="s">
        <v>193</v>
      </c>
      <c r="I56" s="52" t="s">
        <v>196</v>
      </c>
      <c r="J56" s="49">
        <v>16</v>
      </c>
      <c r="L56" s="51"/>
    </row>
    <row r="57" spans="1:12" ht="84" customHeight="1">
      <c r="A57" s="47" t="s">
        <v>131</v>
      </c>
      <c r="B57" s="47" t="s">
        <v>7</v>
      </c>
      <c r="C57" s="47" t="s">
        <v>191</v>
      </c>
      <c r="D57" s="47" t="s">
        <v>197</v>
      </c>
      <c r="E57" s="47" t="s">
        <v>198</v>
      </c>
      <c r="F57" s="47" t="s">
        <v>145</v>
      </c>
      <c r="G57" s="47" t="s">
        <v>133</v>
      </c>
      <c r="H57" s="47" t="s">
        <v>193</v>
      </c>
      <c r="I57" s="52" t="s">
        <v>199</v>
      </c>
      <c r="J57" s="49">
        <v>82</v>
      </c>
      <c r="L57" s="51"/>
    </row>
    <row r="58" spans="1:12" ht="43.5" customHeight="1">
      <c r="A58" s="47" t="s">
        <v>131</v>
      </c>
      <c r="B58" s="47" t="s">
        <v>7</v>
      </c>
      <c r="C58" s="47" t="s">
        <v>191</v>
      </c>
      <c r="D58" s="47" t="s">
        <v>200</v>
      </c>
      <c r="E58" s="47" t="s">
        <v>131</v>
      </c>
      <c r="F58" s="47" t="s">
        <v>135</v>
      </c>
      <c r="G58" s="47" t="s">
        <v>133</v>
      </c>
      <c r="H58" s="47" t="s">
        <v>193</v>
      </c>
      <c r="I58" s="52" t="s">
        <v>201</v>
      </c>
      <c r="J58" s="49">
        <v>151</v>
      </c>
      <c r="L58" s="51"/>
    </row>
    <row r="59" spans="1:12" ht="85.5" customHeight="1">
      <c r="A59" s="47" t="s">
        <v>131</v>
      </c>
      <c r="B59" s="47" t="s">
        <v>7</v>
      </c>
      <c r="C59" s="47" t="s">
        <v>191</v>
      </c>
      <c r="D59" s="47" t="s">
        <v>202</v>
      </c>
      <c r="E59" s="47" t="s">
        <v>131</v>
      </c>
      <c r="F59" s="47" t="s">
        <v>132</v>
      </c>
      <c r="G59" s="47" t="s">
        <v>133</v>
      </c>
      <c r="H59" s="47" t="s">
        <v>193</v>
      </c>
      <c r="I59" s="52" t="s">
        <v>203</v>
      </c>
      <c r="J59" s="49">
        <v>150</v>
      </c>
      <c r="L59" s="51"/>
    </row>
    <row r="60" spans="1:12" ht="52.5" customHeight="1">
      <c r="A60" s="47" t="s">
        <v>131</v>
      </c>
      <c r="B60" s="47" t="s">
        <v>7</v>
      </c>
      <c r="C60" s="47" t="s">
        <v>191</v>
      </c>
      <c r="D60" s="47" t="s">
        <v>204</v>
      </c>
      <c r="E60" s="47" t="s">
        <v>131</v>
      </c>
      <c r="F60" s="47" t="s">
        <v>132</v>
      </c>
      <c r="G60" s="47" t="s">
        <v>133</v>
      </c>
      <c r="H60" s="47" t="s">
        <v>193</v>
      </c>
      <c r="I60" s="52" t="s">
        <v>205</v>
      </c>
      <c r="J60" s="49">
        <v>77</v>
      </c>
      <c r="L60" s="51"/>
    </row>
    <row r="61" spans="1:12" ht="18" customHeight="1">
      <c r="A61" s="45" t="s">
        <v>131</v>
      </c>
      <c r="B61" s="45" t="s">
        <v>124</v>
      </c>
      <c r="C61" s="45" t="s">
        <v>132</v>
      </c>
      <c r="D61" s="45" t="s">
        <v>132</v>
      </c>
      <c r="E61" s="45" t="s">
        <v>131</v>
      </c>
      <c r="F61" s="45" t="s">
        <v>132</v>
      </c>
      <c r="G61" s="45" t="s">
        <v>133</v>
      </c>
      <c r="H61" s="45" t="s">
        <v>131</v>
      </c>
      <c r="I61" s="54" t="s">
        <v>81</v>
      </c>
      <c r="J61" s="49">
        <f>J62</f>
        <v>189876.80000000002</v>
      </c>
      <c r="K61" s="49">
        <f>K62</f>
        <v>242420.7</v>
      </c>
      <c r="L61" s="55">
        <f>SUM(J61-K61)</f>
        <v>-52543.899999999994</v>
      </c>
    </row>
    <row r="62" spans="1:12" ht="51" customHeight="1">
      <c r="A62" s="45" t="s">
        <v>131</v>
      </c>
      <c r="B62" s="45" t="s">
        <v>124</v>
      </c>
      <c r="C62" s="45" t="s">
        <v>137</v>
      </c>
      <c r="D62" s="45" t="s">
        <v>132</v>
      </c>
      <c r="E62" s="45" t="s">
        <v>131</v>
      </c>
      <c r="F62" s="45" t="s">
        <v>132</v>
      </c>
      <c r="G62" s="45" t="s">
        <v>133</v>
      </c>
      <c r="H62" s="45" t="s">
        <v>131</v>
      </c>
      <c r="I62" s="52" t="s">
        <v>206</v>
      </c>
      <c r="J62" s="49">
        <f>SUM(J63+J66+J77+J85)</f>
        <v>189876.80000000002</v>
      </c>
      <c r="K62" s="49">
        <f>SUM(K63+K66+K77+K85)</f>
        <v>242420.7</v>
      </c>
      <c r="L62" s="55">
        <f aca="true" t="shared" si="0" ref="L62:L88">SUM(J62-K62)</f>
        <v>-52543.899999999994</v>
      </c>
    </row>
    <row r="63" spans="1:17" ht="51" customHeight="1">
      <c r="A63" s="45" t="s">
        <v>131</v>
      </c>
      <c r="B63" s="45" t="s">
        <v>124</v>
      </c>
      <c r="C63" s="45" t="s">
        <v>137</v>
      </c>
      <c r="D63" s="45" t="s">
        <v>135</v>
      </c>
      <c r="E63" s="45" t="s">
        <v>131</v>
      </c>
      <c r="F63" s="45" t="s">
        <v>132</v>
      </c>
      <c r="G63" s="45" t="s">
        <v>133</v>
      </c>
      <c r="H63" s="45" t="s">
        <v>207</v>
      </c>
      <c r="I63" s="52" t="s">
        <v>208</v>
      </c>
      <c r="J63" s="49">
        <f>SUM(J64:J65)</f>
        <v>35717.4</v>
      </c>
      <c r="K63" s="49">
        <f>SUM(K64:K65)</f>
        <v>54622.4</v>
      </c>
      <c r="L63" s="55">
        <f t="shared" si="0"/>
        <v>-18905</v>
      </c>
      <c r="M63" s="56" t="s">
        <v>209</v>
      </c>
      <c r="N63" s="56"/>
      <c r="O63" s="56"/>
      <c r="P63" s="56"/>
      <c r="Q63" s="56" t="s">
        <v>210</v>
      </c>
    </row>
    <row r="64" spans="1:17" ht="49.5" customHeight="1">
      <c r="A64" s="45" t="s">
        <v>131</v>
      </c>
      <c r="B64" s="45" t="s">
        <v>124</v>
      </c>
      <c r="C64" s="45" t="s">
        <v>137</v>
      </c>
      <c r="D64" s="45" t="s">
        <v>135</v>
      </c>
      <c r="E64" s="45" t="s">
        <v>211</v>
      </c>
      <c r="F64" s="45" t="s">
        <v>145</v>
      </c>
      <c r="G64" s="45" t="s">
        <v>133</v>
      </c>
      <c r="H64" s="45" t="s">
        <v>207</v>
      </c>
      <c r="I64" s="52" t="s">
        <v>212</v>
      </c>
      <c r="J64" s="49">
        <v>34554.4</v>
      </c>
      <c r="K64" s="31">
        <v>34554.4</v>
      </c>
      <c r="L64" s="55">
        <f t="shared" si="0"/>
        <v>0</v>
      </c>
      <c r="M64" s="56" t="s">
        <v>213</v>
      </c>
      <c r="N64" s="56"/>
      <c r="O64" s="56"/>
      <c r="P64" s="56"/>
      <c r="Q64" s="56"/>
    </row>
    <row r="65" spans="1:12" ht="66" customHeight="1">
      <c r="A65" s="45" t="s">
        <v>131</v>
      </c>
      <c r="B65" s="45" t="s">
        <v>124</v>
      </c>
      <c r="C65" s="45" t="s">
        <v>137</v>
      </c>
      <c r="D65" s="45" t="s">
        <v>135</v>
      </c>
      <c r="E65" s="45" t="s">
        <v>214</v>
      </c>
      <c r="F65" s="45" t="s">
        <v>145</v>
      </c>
      <c r="G65" s="45" t="s">
        <v>133</v>
      </c>
      <c r="H65" s="45" t="s">
        <v>207</v>
      </c>
      <c r="I65" s="52" t="s">
        <v>215</v>
      </c>
      <c r="J65" s="49">
        <v>1163</v>
      </c>
      <c r="K65" s="31">
        <v>20068</v>
      </c>
      <c r="L65" s="55">
        <f t="shared" si="0"/>
        <v>-18905</v>
      </c>
    </row>
    <row r="66" spans="1:12" ht="51" customHeight="1">
      <c r="A66" s="45" t="s">
        <v>131</v>
      </c>
      <c r="B66" s="45" t="s">
        <v>124</v>
      </c>
      <c r="C66" s="45" t="s">
        <v>137</v>
      </c>
      <c r="D66" s="45" t="s">
        <v>137</v>
      </c>
      <c r="E66" s="45" t="s">
        <v>131</v>
      </c>
      <c r="F66" s="45" t="s">
        <v>132</v>
      </c>
      <c r="G66" s="45" t="s">
        <v>133</v>
      </c>
      <c r="H66" s="45" t="s">
        <v>207</v>
      </c>
      <c r="I66" s="52" t="s">
        <v>216</v>
      </c>
      <c r="J66" s="57">
        <f>SUM(J69:J76)</f>
        <v>50775.8</v>
      </c>
      <c r="K66" s="57">
        <f>SUM(K67:K76)</f>
        <v>68987.40000000001</v>
      </c>
      <c r="L66" s="55">
        <f t="shared" si="0"/>
        <v>-18211.600000000006</v>
      </c>
    </row>
    <row r="67" spans="1:12" ht="51" customHeight="1">
      <c r="A67" s="45" t="s">
        <v>131</v>
      </c>
      <c r="B67" s="45" t="s">
        <v>124</v>
      </c>
      <c r="C67" s="45" t="s">
        <v>137</v>
      </c>
      <c r="D67" s="45" t="s">
        <v>137</v>
      </c>
      <c r="E67" s="45" t="s">
        <v>217</v>
      </c>
      <c r="F67" s="45" t="s">
        <v>145</v>
      </c>
      <c r="G67" s="45" t="s">
        <v>133</v>
      </c>
      <c r="H67" s="45" t="s">
        <v>207</v>
      </c>
      <c r="I67" s="58" t="s">
        <v>218</v>
      </c>
      <c r="J67" s="59"/>
      <c r="K67" s="56">
        <v>4032.8</v>
      </c>
      <c r="L67" s="60">
        <f t="shared" si="0"/>
        <v>-4032.8</v>
      </c>
    </row>
    <row r="68" spans="1:12" ht="51" customHeight="1">
      <c r="A68" s="45"/>
      <c r="B68" s="45"/>
      <c r="C68" s="45"/>
      <c r="D68" s="45"/>
      <c r="E68" s="45"/>
      <c r="F68" s="45"/>
      <c r="G68" s="45"/>
      <c r="H68" s="45"/>
      <c r="I68" s="58" t="s">
        <v>219</v>
      </c>
      <c r="J68" s="59"/>
      <c r="K68" s="56">
        <v>110.4</v>
      </c>
      <c r="L68" s="60">
        <f t="shared" si="0"/>
        <v>-110.4</v>
      </c>
    </row>
    <row r="69" spans="1:12" ht="51" customHeight="1">
      <c r="A69" s="45" t="s">
        <v>131</v>
      </c>
      <c r="B69" s="45" t="s">
        <v>124</v>
      </c>
      <c r="C69" s="45" t="s">
        <v>137</v>
      </c>
      <c r="D69" s="45" t="s">
        <v>137</v>
      </c>
      <c r="E69" s="45" t="s">
        <v>220</v>
      </c>
      <c r="F69" s="45" t="s">
        <v>145</v>
      </c>
      <c r="G69" s="45" t="s">
        <v>133</v>
      </c>
      <c r="H69" s="45" t="s">
        <v>207</v>
      </c>
      <c r="I69" s="52" t="s">
        <v>221</v>
      </c>
      <c r="J69" s="57">
        <v>1613</v>
      </c>
      <c r="K69" s="31">
        <v>16270</v>
      </c>
      <c r="L69" s="55">
        <f t="shared" si="0"/>
        <v>-14657</v>
      </c>
    </row>
    <row r="70" spans="1:12" ht="53.25" customHeight="1">
      <c r="A70" s="45" t="s">
        <v>131</v>
      </c>
      <c r="B70" s="45" t="s">
        <v>124</v>
      </c>
      <c r="C70" s="45" t="s">
        <v>137</v>
      </c>
      <c r="D70" s="45" t="s">
        <v>137</v>
      </c>
      <c r="E70" s="45" t="s">
        <v>222</v>
      </c>
      <c r="F70" s="45" t="s">
        <v>145</v>
      </c>
      <c r="G70" s="45" t="s">
        <v>133</v>
      </c>
      <c r="H70" s="45" t="s">
        <v>207</v>
      </c>
      <c r="I70" s="52" t="s">
        <v>223</v>
      </c>
      <c r="J70" s="57">
        <v>117</v>
      </c>
      <c r="K70" s="31">
        <v>117</v>
      </c>
      <c r="L70" s="55">
        <f t="shared" si="0"/>
        <v>0</v>
      </c>
    </row>
    <row r="71" spans="1:13" ht="81.75" customHeight="1">
      <c r="A71" s="45" t="s">
        <v>131</v>
      </c>
      <c r="B71" s="45" t="s">
        <v>124</v>
      </c>
      <c r="C71" s="45" t="s">
        <v>137</v>
      </c>
      <c r="D71" s="45" t="s">
        <v>137</v>
      </c>
      <c r="E71" s="45" t="s">
        <v>224</v>
      </c>
      <c r="F71" s="45" t="s">
        <v>145</v>
      </c>
      <c r="G71" s="45" t="s">
        <v>133</v>
      </c>
      <c r="H71" s="45" t="s">
        <v>207</v>
      </c>
      <c r="I71" s="52" t="s">
        <v>225</v>
      </c>
      <c r="J71" s="57">
        <v>6581.7</v>
      </c>
      <c r="K71" s="31">
        <v>258.9</v>
      </c>
      <c r="L71" s="55">
        <f t="shared" si="0"/>
        <v>6322.8</v>
      </c>
      <c r="M71" s="31" t="s">
        <v>226</v>
      </c>
    </row>
    <row r="72" spans="1:12" ht="118.5" customHeight="1">
      <c r="A72" s="45" t="s">
        <v>131</v>
      </c>
      <c r="B72" s="45" t="s">
        <v>124</v>
      </c>
      <c r="C72" s="45" t="s">
        <v>137</v>
      </c>
      <c r="D72" s="45" t="s">
        <v>137</v>
      </c>
      <c r="E72" s="45" t="s">
        <v>227</v>
      </c>
      <c r="F72" s="45" t="s">
        <v>145</v>
      </c>
      <c r="G72" s="45" t="s">
        <v>228</v>
      </c>
      <c r="H72" s="45" t="s">
        <v>207</v>
      </c>
      <c r="I72" s="52" t="s">
        <v>229</v>
      </c>
      <c r="J72" s="57">
        <v>2061</v>
      </c>
      <c r="K72" s="31">
        <v>2061</v>
      </c>
      <c r="L72" s="55">
        <f t="shared" si="0"/>
        <v>0</v>
      </c>
    </row>
    <row r="73" spans="1:12" ht="132" customHeight="1">
      <c r="A73" s="45" t="s">
        <v>131</v>
      </c>
      <c r="B73" s="45" t="s">
        <v>124</v>
      </c>
      <c r="C73" s="45" t="s">
        <v>137</v>
      </c>
      <c r="D73" s="45" t="s">
        <v>137</v>
      </c>
      <c r="E73" s="45" t="s">
        <v>227</v>
      </c>
      <c r="F73" s="45" t="s">
        <v>145</v>
      </c>
      <c r="G73" s="45" t="s">
        <v>230</v>
      </c>
      <c r="H73" s="45" t="s">
        <v>207</v>
      </c>
      <c r="I73" s="52" t="s">
        <v>231</v>
      </c>
      <c r="J73" s="57">
        <v>2679.7</v>
      </c>
      <c r="K73" s="31">
        <v>2679.7</v>
      </c>
      <c r="L73" s="55">
        <f t="shared" si="0"/>
        <v>0</v>
      </c>
    </row>
    <row r="74" spans="1:12" ht="77.25" customHeight="1">
      <c r="A74" s="45" t="s">
        <v>131</v>
      </c>
      <c r="B74" s="45" t="s">
        <v>124</v>
      </c>
      <c r="C74" s="45" t="s">
        <v>137</v>
      </c>
      <c r="D74" s="45" t="s">
        <v>137</v>
      </c>
      <c r="E74" s="45" t="s">
        <v>232</v>
      </c>
      <c r="F74" s="45" t="s">
        <v>145</v>
      </c>
      <c r="G74" s="45" t="s">
        <v>228</v>
      </c>
      <c r="H74" s="45" t="s">
        <v>207</v>
      </c>
      <c r="I74" s="52" t="s">
        <v>233</v>
      </c>
      <c r="J74" s="57">
        <v>567</v>
      </c>
      <c r="K74" s="31">
        <v>567</v>
      </c>
      <c r="L74" s="55">
        <f t="shared" si="0"/>
        <v>0</v>
      </c>
    </row>
    <row r="75" spans="1:17" ht="93" customHeight="1">
      <c r="A75" s="45" t="s">
        <v>131</v>
      </c>
      <c r="B75" s="45" t="s">
        <v>124</v>
      </c>
      <c r="C75" s="45" t="s">
        <v>137</v>
      </c>
      <c r="D75" s="45" t="s">
        <v>137</v>
      </c>
      <c r="E75" s="45" t="s">
        <v>232</v>
      </c>
      <c r="F75" s="45" t="s">
        <v>145</v>
      </c>
      <c r="G75" s="45" t="s">
        <v>230</v>
      </c>
      <c r="H75" s="45" t="s">
        <v>207</v>
      </c>
      <c r="I75" s="52" t="s">
        <v>234</v>
      </c>
      <c r="J75" s="57">
        <v>1049.4</v>
      </c>
      <c r="K75" s="31">
        <v>1049.4</v>
      </c>
      <c r="L75" s="60">
        <f t="shared" si="0"/>
        <v>0</v>
      </c>
      <c r="M75" s="56" t="s">
        <v>235</v>
      </c>
      <c r="N75" s="56"/>
      <c r="O75" s="56"/>
      <c r="P75" s="56"/>
      <c r="Q75" s="56" t="s">
        <v>236</v>
      </c>
    </row>
    <row r="76" spans="1:17" ht="52.5" customHeight="1">
      <c r="A76" s="45" t="s">
        <v>131</v>
      </c>
      <c r="B76" s="45" t="s">
        <v>124</v>
      </c>
      <c r="C76" s="45" t="s">
        <v>137</v>
      </c>
      <c r="D76" s="45" t="s">
        <v>137</v>
      </c>
      <c r="E76" s="45" t="s">
        <v>237</v>
      </c>
      <c r="F76" s="45" t="s">
        <v>145</v>
      </c>
      <c r="G76" s="45" t="s">
        <v>133</v>
      </c>
      <c r="H76" s="45" t="s">
        <v>207</v>
      </c>
      <c r="I76" s="52" t="s">
        <v>238</v>
      </c>
      <c r="J76" s="57">
        <v>36107</v>
      </c>
      <c r="K76" s="61">
        <v>41841.2</v>
      </c>
      <c r="L76" s="60">
        <f t="shared" si="0"/>
        <v>-5734.199999999997</v>
      </c>
      <c r="M76" s="56" t="s">
        <v>239</v>
      </c>
      <c r="N76" s="56"/>
      <c r="O76" s="56"/>
      <c r="P76" s="56"/>
      <c r="Q76" s="56"/>
    </row>
    <row r="77" spans="1:12" ht="68.25" customHeight="1">
      <c r="A77" s="45" t="s">
        <v>131</v>
      </c>
      <c r="B77" s="45" t="s">
        <v>124</v>
      </c>
      <c r="C77" s="45" t="s">
        <v>137</v>
      </c>
      <c r="D77" s="45" t="s">
        <v>148</v>
      </c>
      <c r="E77" s="45" t="s">
        <v>131</v>
      </c>
      <c r="F77" s="45" t="s">
        <v>132</v>
      </c>
      <c r="G77" s="45" t="s">
        <v>133</v>
      </c>
      <c r="H77" s="45" t="s">
        <v>207</v>
      </c>
      <c r="I77" s="52" t="s">
        <v>240</v>
      </c>
      <c r="J77" s="49">
        <f>SUM(J78:J83)</f>
        <v>90782.6</v>
      </c>
      <c r="K77" s="49">
        <f>SUM(K78:K84)</f>
        <v>106150.6</v>
      </c>
      <c r="L77" s="55">
        <f t="shared" si="0"/>
        <v>-15368</v>
      </c>
    </row>
    <row r="78" spans="1:12" ht="68.25" customHeight="1">
      <c r="A78" s="45" t="s">
        <v>131</v>
      </c>
      <c r="B78" s="45" t="s">
        <v>124</v>
      </c>
      <c r="C78" s="45" t="s">
        <v>137</v>
      </c>
      <c r="D78" s="45" t="s">
        <v>148</v>
      </c>
      <c r="E78" s="45" t="s">
        <v>214</v>
      </c>
      <c r="F78" s="45" t="s">
        <v>145</v>
      </c>
      <c r="G78" s="45" t="s">
        <v>133</v>
      </c>
      <c r="H78" s="45" t="s">
        <v>207</v>
      </c>
      <c r="I78" s="62" t="s">
        <v>241</v>
      </c>
      <c r="J78" s="63">
        <v>692.6</v>
      </c>
      <c r="K78" s="56">
        <v>752.6</v>
      </c>
      <c r="L78" s="60">
        <f t="shared" si="0"/>
        <v>-60</v>
      </c>
    </row>
    <row r="79" spans="1:12" ht="84" customHeight="1">
      <c r="A79" s="45" t="s">
        <v>131</v>
      </c>
      <c r="B79" s="45" t="s">
        <v>124</v>
      </c>
      <c r="C79" s="45" t="s">
        <v>137</v>
      </c>
      <c r="D79" s="45" t="s">
        <v>148</v>
      </c>
      <c r="E79" s="45" t="s">
        <v>242</v>
      </c>
      <c r="F79" s="45" t="s">
        <v>145</v>
      </c>
      <c r="G79" s="45" t="s">
        <v>133</v>
      </c>
      <c r="H79" s="45" t="s">
        <v>207</v>
      </c>
      <c r="I79" s="64" t="s">
        <v>243</v>
      </c>
      <c r="J79" s="49">
        <v>19.1</v>
      </c>
      <c r="K79" s="31">
        <v>19.1</v>
      </c>
      <c r="L79" s="55">
        <f t="shared" si="0"/>
        <v>0</v>
      </c>
    </row>
    <row r="80" spans="1:12" ht="68.25" customHeight="1">
      <c r="A80" s="45" t="s">
        <v>131</v>
      </c>
      <c r="B80" s="45" t="s">
        <v>124</v>
      </c>
      <c r="C80" s="45" t="s">
        <v>137</v>
      </c>
      <c r="D80" s="45" t="s">
        <v>148</v>
      </c>
      <c r="E80" s="45" t="s">
        <v>176</v>
      </c>
      <c r="F80" s="45" t="s">
        <v>145</v>
      </c>
      <c r="G80" s="45" t="s">
        <v>133</v>
      </c>
      <c r="H80" s="45" t="s">
        <v>207</v>
      </c>
      <c r="I80" s="52" t="s">
        <v>244</v>
      </c>
      <c r="J80" s="49">
        <v>1097.5</v>
      </c>
      <c r="K80" s="31">
        <v>1097.5</v>
      </c>
      <c r="L80" s="55">
        <f t="shared" si="0"/>
        <v>0</v>
      </c>
    </row>
    <row r="81" spans="1:12" ht="69" customHeight="1">
      <c r="A81" s="45" t="s">
        <v>131</v>
      </c>
      <c r="B81" s="45" t="s">
        <v>124</v>
      </c>
      <c r="C81" s="45" t="s">
        <v>137</v>
      </c>
      <c r="D81" s="45" t="s">
        <v>148</v>
      </c>
      <c r="E81" s="45" t="s">
        <v>141</v>
      </c>
      <c r="F81" s="45" t="s">
        <v>145</v>
      </c>
      <c r="G81" s="45" t="s">
        <v>133</v>
      </c>
      <c r="H81" s="45" t="s">
        <v>207</v>
      </c>
      <c r="I81" s="52" t="s">
        <v>245</v>
      </c>
      <c r="J81" s="57">
        <v>3077.8</v>
      </c>
      <c r="K81" s="31">
        <v>3077.8</v>
      </c>
      <c r="L81" s="55">
        <f t="shared" si="0"/>
        <v>0</v>
      </c>
    </row>
    <row r="82" spans="1:13" ht="68.25" customHeight="1">
      <c r="A82" s="45" t="s">
        <v>246</v>
      </c>
      <c r="B82" s="45" t="s">
        <v>124</v>
      </c>
      <c r="C82" s="45" t="s">
        <v>137</v>
      </c>
      <c r="D82" s="45" t="s">
        <v>148</v>
      </c>
      <c r="E82" s="45" t="s">
        <v>247</v>
      </c>
      <c r="F82" s="45" t="s">
        <v>145</v>
      </c>
      <c r="G82" s="45" t="s">
        <v>133</v>
      </c>
      <c r="H82" s="45" t="s">
        <v>207</v>
      </c>
      <c r="I82" s="52" t="s">
        <v>248</v>
      </c>
      <c r="J82" s="57">
        <v>81287.6</v>
      </c>
      <c r="K82" s="61">
        <v>94595.6</v>
      </c>
      <c r="L82" s="55">
        <f t="shared" si="0"/>
        <v>-13308</v>
      </c>
      <c r="M82" s="31" t="s">
        <v>249</v>
      </c>
    </row>
    <row r="83" spans="1:12" ht="70.5" customHeight="1">
      <c r="A83" s="45" t="s">
        <v>131</v>
      </c>
      <c r="B83" s="45" t="s">
        <v>124</v>
      </c>
      <c r="C83" s="45" t="s">
        <v>137</v>
      </c>
      <c r="D83" s="45" t="s">
        <v>148</v>
      </c>
      <c r="E83" s="45" t="s">
        <v>250</v>
      </c>
      <c r="F83" s="45" t="s">
        <v>145</v>
      </c>
      <c r="G83" s="45" t="s">
        <v>133</v>
      </c>
      <c r="H83" s="45" t="s">
        <v>207</v>
      </c>
      <c r="I83" s="52" t="s">
        <v>251</v>
      </c>
      <c r="J83" s="57">
        <v>4608</v>
      </c>
      <c r="K83" s="31">
        <v>4608</v>
      </c>
      <c r="L83" s="55">
        <f t="shared" si="0"/>
        <v>0</v>
      </c>
    </row>
    <row r="84" spans="1:13" ht="70.5" customHeight="1">
      <c r="A84" s="45" t="s">
        <v>131</v>
      </c>
      <c r="B84" s="45" t="s">
        <v>124</v>
      </c>
      <c r="C84" s="45" t="s">
        <v>137</v>
      </c>
      <c r="D84" s="45" t="s">
        <v>148</v>
      </c>
      <c r="E84" s="45" t="s">
        <v>252</v>
      </c>
      <c r="F84" s="45" t="s">
        <v>145</v>
      </c>
      <c r="G84" s="45" t="s">
        <v>133</v>
      </c>
      <c r="H84" s="45" t="s">
        <v>207</v>
      </c>
      <c r="I84" s="64" t="s">
        <v>253</v>
      </c>
      <c r="J84" s="57"/>
      <c r="K84" s="31">
        <v>2000</v>
      </c>
      <c r="L84" s="55">
        <f t="shared" si="0"/>
        <v>-2000</v>
      </c>
      <c r="M84" s="31" t="s">
        <v>254</v>
      </c>
    </row>
    <row r="85" spans="1:13" ht="24" customHeight="1">
      <c r="A85" s="45" t="s">
        <v>131</v>
      </c>
      <c r="B85" s="45" t="s">
        <v>124</v>
      </c>
      <c r="C85" s="45" t="s">
        <v>137</v>
      </c>
      <c r="D85" s="45" t="s">
        <v>255</v>
      </c>
      <c r="E85" s="45" t="s">
        <v>131</v>
      </c>
      <c r="F85" s="45" t="s">
        <v>132</v>
      </c>
      <c r="G85" s="45" t="s">
        <v>133</v>
      </c>
      <c r="H85" s="45" t="s">
        <v>207</v>
      </c>
      <c r="I85" s="52" t="s">
        <v>256</v>
      </c>
      <c r="J85" s="57">
        <v>12601</v>
      </c>
      <c r="K85" s="61">
        <v>12660.3</v>
      </c>
      <c r="L85" s="55">
        <f t="shared" si="0"/>
        <v>-59.29999999999927</v>
      </c>
      <c r="M85" s="31" t="s">
        <v>257</v>
      </c>
    </row>
    <row r="86" spans="1:12" ht="102.75" customHeight="1">
      <c r="A86" s="45" t="s">
        <v>131</v>
      </c>
      <c r="B86" s="45" t="s">
        <v>124</v>
      </c>
      <c r="C86" s="45" t="s">
        <v>137</v>
      </c>
      <c r="D86" s="45" t="s">
        <v>255</v>
      </c>
      <c r="E86" s="45" t="s">
        <v>190</v>
      </c>
      <c r="F86" s="45" t="s">
        <v>145</v>
      </c>
      <c r="G86" s="45" t="s">
        <v>133</v>
      </c>
      <c r="H86" s="45" t="s">
        <v>207</v>
      </c>
      <c r="I86" s="52" t="s">
        <v>258</v>
      </c>
      <c r="J86" s="57">
        <v>12601</v>
      </c>
      <c r="K86" s="61">
        <v>12660.3</v>
      </c>
      <c r="L86" s="55">
        <f t="shared" si="0"/>
        <v>-59.29999999999927</v>
      </c>
    </row>
    <row r="87" spans="1:12" ht="8.25" customHeight="1">
      <c r="A87" s="45"/>
      <c r="B87" s="65"/>
      <c r="C87" s="65"/>
      <c r="D87" s="45"/>
      <c r="E87" s="45"/>
      <c r="F87" s="45"/>
      <c r="G87" s="45"/>
      <c r="H87" s="45"/>
      <c r="I87" s="66" t="s">
        <v>259</v>
      </c>
      <c r="J87" s="49"/>
      <c r="L87" s="55">
        <f t="shared" si="0"/>
        <v>0</v>
      </c>
    </row>
    <row r="88" spans="1:12" s="70" customFormat="1" ht="17.25">
      <c r="A88" s="67"/>
      <c r="B88" s="68"/>
      <c r="C88" s="68"/>
      <c r="D88" s="67"/>
      <c r="E88" s="67"/>
      <c r="F88" s="67"/>
      <c r="G88" s="67"/>
      <c r="H88" s="67"/>
      <c r="I88" s="69" t="s">
        <v>260</v>
      </c>
      <c r="J88" s="49">
        <f>J20+J61</f>
        <v>226587.80000000002</v>
      </c>
      <c r="K88" s="70">
        <v>269484.7</v>
      </c>
      <c r="L88" s="55">
        <f t="shared" si="0"/>
        <v>-42896.899999999994</v>
      </c>
    </row>
    <row r="89" spans="1:10" ht="16.5">
      <c r="A89" s="32"/>
      <c r="B89" s="71"/>
      <c r="C89" s="71"/>
      <c r="D89" s="32"/>
      <c r="E89" s="32"/>
      <c r="F89" s="32"/>
      <c r="G89" s="32"/>
      <c r="H89" s="32"/>
      <c r="I89" s="71"/>
      <c r="J89" s="71"/>
    </row>
    <row r="90" spans="1:10" ht="51.75" customHeight="1">
      <c r="A90" s="32"/>
      <c r="B90" s="71"/>
      <c r="C90" s="71"/>
      <c r="D90" s="32"/>
      <c r="E90" s="32"/>
      <c r="F90" s="32"/>
      <c r="G90" s="32"/>
      <c r="H90" s="32"/>
      <c r="I90" s="72" t="s">
        <v>261</v>
      </c>
      <c r="J90" s="71"/>
    </row>
    <row r="91" spans="1:8" s="71" customFormat="1" ht="10.5" customHeight="1">
      <c r="A91" s="32"/>
      <c r="D91" s="32"/>
      <c r="E91" s="32"/>
      <c r="F91" s="32"/>
      <c r="G91" s="32"/>
      <c r="H91" s="32"/>
    </row>
    <row r="92" spans="1:10" s="71" customFormat="1" ht="8.25" customHeight="1">
      <c r="A92" s="32" t="s">
        <v>262</v>
      </c>
      <c r="B92" s="32"/>
      <c r="C92" s="32"/>
      <c r="D92" s="32"/>
      <c r="E92" s="32"/>
      <c r="F92" s="32"/>
      <c r="G92" s="32"/>
      <c r="H92" s="32"/>
      <c r="I92" s="32"/>
      <c r="J92" s="32"/>
    </row>
  </sheetData>
  <sheetProtection selectLockedCells="1" selectUnlockedCells="1"/>
  <mergeCells count="17">
    <mergeCell ref="I1:J1"/>
    <mergeCell ref="I2:J2"/>
    <mergeCell ref="I3:J3"/>
    <mergeCell ref="I4:J4"/>
    <mergeCell ref="I5:J5"/>
    <mergeCell ref="I6:J6"/>
    <mergeCell ref="I7:J7"/>
    <mergeCell ref="I8:J8"/>
    <mergeCell ref="I9:J9"/>
    <mergeCell ref="A11:J11"/>
    <mergeCell ref="A13:J13"/>
    <mergeCell ref="A14:J14"/>
    <mergeCell ref="A15:J15"/>
    <mergeCell ref="A16:H16"/>
    <mergeCell ref="I16:J16"/>
    <mergeCell ref="A17:H17"/>
    <mergeCell ref="A92:J92"/>
  </mergeCells>
  <printOptions/>
  <pageMargins left="1.023611111111111" right="0.7875" top="0.9840277777777777" bottom="0.7875" header="0.5118055555555555" footer="0.5118055555555555"/>
  <pageSetup horizontalDpi="300" verticalDpi="300" orientation="portrait" paperSize="9" scale="95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2015-05-14T06:22:34Z</cp:lastPrinted>
  <dcterms:created xsi:type="dcterms:W3CDTF">2007-07-11T08:43:22Z</dcterms:created>
  <dcterms:modified xsi:type="dcterms:W3CDTF">2015-05-14T06:25:49Z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XXJ7TYMEEKJ2-3598-323</vt:lpwstr>
  </property>
  <property fmtid="{D5CDD505-2E9C-101B-9397-08002B2CF9AE}" pid="3" name="_dlc_DocIdItemGuid">
    <vt:lpwstr>7baaf688-6734-44e8-a4fe-78bca56ee7d2</vt:lpwstr>
  </property>
  <property fmtid="{D5CDD505-2E9C-101B-9397-08002B2CF9AE}" pid="4" name="_dlc_DocIdUrl">
    <vt:lpwstr>https://vip.gov.mari.ru/gornomari/msp/_layouts/DocIdRedir.aspx?ID=XXJ7TYMEEKJ2-3598-323, XXJ7TYMEEKJ2-3598-323</vt:lpwstr>
  </property>
</Properties>
</file>