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8055" windowHeight="3825" activeTab="0"/>
  </bookViews>
  <sheets>
    <sheet name="Лист3" sheetId="1" r:id="rId1"/>
  </sheets>
  <definedNames>
    <definedName name="_xlnm.Print_Titles" localSheetId="0">'Лист3'!$9:$9</definedName>
  </definedNames>
  <calcPr fullCalcOnLoad="1"/>
</workbook>
</file>

<file path=xl/sharedStrings.xml><?xml version="1.0" encoding="utf-8"?>
<sst xmlns="http://schemas.openxmlformats.org/spreadsheetml/2006/main" count="190" uniqueCount="176">
  <si>
    <t>Налог на доходы физических лиц</t>
  </si>
  <si>
    <t>ЖИЛИЩНО-КОММУНАЛЬНОЕ ХОЗЯЙСТВО</t>
  </si>
  <si>
    <t>0100</t>
  </si>
  <si>
    <t>0800</t>
  </si>
  <si>
    <t>0801</t>
  </si>
  <si>
    <t>0500</t>
  </si>
  <si>
    <t>ОБЩЕГОСУДАРСТВЕННЫЕ ВОПРОСЫ</t>
  </si>
  <si>
    <t>Другие общегосударственные вопросы</t>
  </si>
  <si>
    <t>Культура</t>
  </si>
  <si>
    <t>0104</t>
  </si>
  <si>
    <t>0502</t>
  </si>
  <si>
    <t>БЕЗВОЗМЕЗДНЫЕ ПОСТУПЛЕНИЯ</t>
  </si>
  <si>
    <t>000 1 00 00000 00 0000 000</t>
  </si>
  <si>
    <t>000 1 01 00000 00 0000 000</t>
  </si>
  <si>
    <t>000 1 01 02000 01 0000 110</t>
  </si>
  <si>
    <t>000 1 05 00000 00 0000 000</t>
  </si>
  <si>
    <t>Единый сельскохозяйственный налог</t>
  </si>
  <si>
    <t>000 1 09 00000 00 0000 000</t>
  </si>
  <si>
    <t>000 1 11 00000 00 0000 000</t>
  </si>
  <si>
    <t>000 2 00 00000 00 0000 000</t>
  </si>
  <si>
    <t>000 2 02 01000 00 0000 151</t>
  </si>
  <si>
    <t>000 2 02 02000 00 0000 151</t>
  </si>
  <si>
    <t xml:space="preserve">Государственная пошлина за совершение нотариальных действий </t>
  </si>
  <si>
    <t>0300</t>
  </si>
  <si>
    <t>НАЛОГИ НА ПРИБЫЛЬ, ДОХОДЫ</t>
  </si>
  <si>
    <t>НАЛОГИ НА СОВОКУПНЫЙ ДОХОД</t>
  </si>
  <si>
    <t>В ГОСУДАРСТВЕННОЙ И МУНИЦИПАЛЬНОЙ СОБСТВЕННОСТИ</t>
  </si>
  <si>
    <t>бюджет</t>
  </si>
  <si>
    <t>Утвержд.</t>
  </si>
  <si>
    <t>образований</t>
  </si>
  <si>
    <t>образований (межбюджетные субсидии)</t>
  </si>
  <si>
    <t>000 2 02 03000 00 0000 151</t>
  </si>
  <si>
    <t>Иные межбюджетные трансферты</t>
  </si>
  <si>
    <t xml:space="preserve">Функционирование Правительства Российской Федерации, высших </t>
  </si>
  <si>
    <t>Федерации, местных администраций</t>
  </si>
  <si>
    <t xml:space="preserve">исполнительных органов государственной власти субъектов Российской </t>
  </si>
  <si>
    <t>0501</t>
  </si>
  <si>
    <t>Жилищное хозяйство</t>
  </si>
  <si>
    <t>0503</t>
  </si>
  <si>
    <t>Благоустройство</t>
  </si>
  <si>
    <t xml:space="preserve">Дотации бюджетам субъектов Российской Федерации и муниципальных </t>
  </si>
  <si>
    <t>предприятий, в том числе казенных)</t>
  </si>
  <si>
    <t>права на заключение договоров аренды указанных земельных участков</t>
  </si>
  <si>
    <t>0310</t>
  </si>
  <si>
    <t>Обеспечение пожарной безопасности</t>
  </si>
  <si>
    <t>Уточненный</t>
  </si>
  <si>
    <t xml:space="preserve">бюджет на </t>
  </si>
  <si>
    <t xml:space="preserve">Ожидаемое </t>
  </si>
  <si>
    <t xml:space="preserve">исполнение за </t>
  </si>
  <si>
    <t>% ожид.</t>
  </si>
  <si>
    <t>исп. к уточ.</t>
  </si>
  <si>
    <t>бюджету</t>
  </si>
  <si>
    <t>Проект</t>
  </si>
  <si>
    <t>бюджета</t>
  </si>
  <si>
    <t>утв. бюджету</t>
  </si>
  <si>
    <t>Коэф. роста</t>
  </si>
  <si>
    <t>000 2 02 04000 00 0000 151</t>
  </si>
  <si>
    <t>Руководитель финансового отдела</t>
  </si>
  <si>
    <t>ДОХОДЫ</t>
  </si>
  <si>
    <t>000 1 06 00000 00 0000 000</t>
  </si>
  <si>
    <t>НАЛОГИ НА ИМУЩЕСТВО</t>
  </si>
  <si>
    <t>000 1 06 01030 10 0000 110</t>
  </si>
  <si>
    <t>Налог на имущество физических лиц, взимаемый по ставкам,</t>
  </si>
  <si>
    <t xml:space="preserve">применяемым к объектам налогообложения, расположенным в </t>
  </si>
  <si>
    <t>границах поселений</t>
  </si>
  <si>
    <t>000 1 06 06000 00 0000 110</t>
  </si>
  <si>
    <t>Земельный налог</t>
  </si>
  <si>
    <t>000 1 06 06013 10 0000 110</t>
  </si>
  <si>
    <t xml:space="preserve">Земельный налог, взимаемый по ставкам, установленным в соответствии </t>
  </si>
  <si>
    <t xml:space="preserve"> с подпунктом 1пункта 1 статьи 394 Налогового кодекса РФ и </t>
  </si>
  <si>
    <t>000 1 06 06023 10 0000 110</t>
  </si>
  <si>
    <t xml:space="preserve"> с подпунктом 2 пункта 1 статьи 394 Налогового кодекса РФ и </t>
  </si>
  <si>
    <t>ЗАДОЛЖЕННОСТЬ И ПЕРЕРАСЧЕТЫ ПО ОТМЕНЕННЫМ НАЛОГАМ,</t>
  </si>
  <si>
    <t>СБОРАМ И ИНЫМ ОБЯЗАТЕЛЬНЫМ ПЛАТЕЖАМ</t>
  </si>
  <si>
    <t>Земельный налог (по обязательствам, возникшим до 1 января 2006года)</t>
  </si>
  <si>
    <t>ДОХОДЫ ОТ ИСПОЛЬЗОВАНИЯ ИМУЩЕСТВА,НАХОДЯЩЕГОСЯ</t>
  </si>
  <si>
    <t>000 1 11 05000 00 0000 120</t>
  </si>
  <si>
    <t>Доходы, получаемые в виде арендной либо иной платы за передачу</t>
  </si>
  <si>
    <t>в возмездное пользование государственного и муниципального</t>
  </si>
  <si>
    <t>имущества (за исключением имущества автономных учреждений,</t>
  </si>
  <si>
    <t>а также имущества государственных и муниципальных унитарных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</si>
  <si>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</si>
  <si>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</si>
  <si>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расположенных в границах поселений, а также средства от продажи </t>
  </si>
  <si>
    <t xml:space="preserve">Доходы от продажи земельных участков, государственная собственность </t>
  </si>
  <si>
    <t>на которые не разграничена и которые расположены в границах поселений</t>
  </si>
  <si>
    <t>000 1 08 04020 01 1000 110</t>
  </si>
  <si>
    <t>должностными лицами органов самоуправления</t>
  </si>
  <si>
    <t>000 2 02 00000 00 0000 000</t>
  </si>
  <si>
    <t>Безвозмездные поступления от других бюджетов бюджетной системы</t>
  </si>
  <si>
    <t>Российской Федерации</t>
  </si>
  <si>
    <t>000 2 02 01001 10 0000 151</t>
  </si>
  <si>
    <t>000 2 02 01003 10 0000 151</t>
  </si>
  <si>
    <t>Дотации бюджетам поселений на поддержку мер по обеспечению</t>
  </si>
  <si>
    <t>сбалансированности бюджетов</t>
  </si>
  <si>
    <t xml:space="preserve">Субсидии бюджетам  субъектов Российской Федерации и муниципальных </t>
  </si>
  <si>
    <t>капитального строительства собственности муниципальных образований</t>
  </si>
  <si>
    <t xml:space="preserve">Субвенции бюджетам субъектов Российской Федерации и муниципальных  </t>
  </si>
  <si>
    <t>000 2 02 03015 10 0000 151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</si>
  <si>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</si>
  <si>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</si>
  <si>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000 2 02 04012 10 0000 151</t>
  </si>
  <si>
    <t>Межбюджетные трансферты, передаваемые бюджетам поселений для</t>
  </si>
  <si>
    <t>компенсации дополнительных расходов, возникших в результате решений,</t>
  </si>
  <si>
    <t xml:space="preserve">принятых органами власти другого уровня, из республиканского бджета </t>
  </si>
  <si>
    <t>Всего</t>
  </si>
  <si>
    <t>0200</t>
  </si>
  <si>
    <t>НАЦИОНАЛЬНАЯ ОБОРОНА</t>
  </si>
  <si>
    <t>0203</t>
  </si>
  <si>
    <t>Мобилизационная и вневойсковая подготовка</t>
  </si>
  <si>
    <t xml:space="preserve">НАЦИОНАЛЬНАЯ БЕЗОПАСНОСТЬ И ПРАВООХРАНИТЕЛЬНАЯ </t>
  </si>
  <si>
    <t>ДЕЯТЕЛЬНОСТЬ</t>
  </si>
  <si>
    <t>ВСЕГО</t>
  </si>
  <si>
    <t>ПРЕВЫШЕНИЕ ДОХОДОВ НАД РАСХОДАМИ</t>
  </si>
  <si>
    <t>ДЕФИЦИТ(-0), ПРОФИЦИТ(+)</t>
  </si>
  <si>
    <t xml:space="preserve"> ДОХОДЫ</t>
  </si>
  <si>
    <t>РАСХОДЫ</t>
  </si>
  <si>
    <t>000 1 09 04050 10 0000 110</t>
  </si>
  <si>
    <t>ОХРАНА ОКРУЖАЮЩЕЙ СРЕДЫ</t>
  </si>
  <si>
    <t>000 1 05 03010 01 0000 110</t>
  </si>
  <si>
    <t>Исполнение</t>
  </si>
  <si>
    <t>на</t>
  </si>
  <si>
    <t>Охрана объектов растительного и животного мира и среды их обитания</t>
  </si>
  <si>
    <t>0600</t>
  </si>
  <si>
    <t>0603</t>
  </si>
  <si>
    <t>0113</t>
  </si>
  <si>
    <t>1100</t>
  </si>
  <si>
    <t>1102</t>
  </si>
  <si>
    <t>ФИЗИЧЕСКАЯ КУЛЬТУРА И СПОРТ</t>
  </si>
  <si>
    <t>Массовый спорт</t>
  </si>
  <si>
    <t>000 2 02 04014 10 0000 151</t>
  </si>
  <si>
    <t xml:space="preserve">Средства, передаваемые бюджетам поселений из бюджетов </t>
  </si>
  <si>
    <t>муниципальных районов на осуществление части полномочий по</t>
  </si>
  <si>
    <t>решению вопросов местного значения в соответствии с заключенными</t>
  </si>
  <si>
    <t>соглашениями</t>
  </si>
  <si>
    <t>обеспеченности</t>
  </si>
  <si>
    <t>гр.6/гр.4</t>
  </si>
  <si>
    <t xml:space="preserve">Дотации бюджетам поселений на выравнивание бюджетной </t>
  </si>
  <si>
    <t>000 1 11 05013 10 0000 120</t>
  </si>
  <si>
    <t>000 1 14 06013 10 0000 430</t>
  </si>
  <si>
    <t>000 1 13 00000 00 0000 000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</si>
  <si>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</si>
  <si>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</si>
  <si>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</si>
  <si>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</si>
  <si>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</si>
  <si>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 xml:space="preserve">Субсидии бюджетам поселений на бюджетные инвестиции в объекты капитального строительства  собственности муниципальных образований из республиканского бюджета Республики Марий Эл </t>
  </si>
  <si>
    <t>000 2 02 02077 10 0010 151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</si>
  <si>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</si>
  <si>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</si>
  <si>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</si>
  <si>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</si>
  <si>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</si>
  <si>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</si>
  <si>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Коммунальное хозяйство</t>
  </si>
  <si>
    <t>0804</t>
  </si>
  <si>
    <t>Другие вопросы в области культуры, кинематографии</t>
  </si>
  <si>
    <t>Код бюджетной классификации</t>
  </si>
  <si>
    <t xml:space="preserve">Наименование  </t>
  </si>
  <si>
    <t>КУЛЬТУРА, КИНЕМАТОГРАФИЯ</t>
  </si>
  <si>
    <t>Субвенции бюджетам муниципальных районов на финансирование расходов на осуществление государственных полномочий по предоставле-нию мер социальной поддердки по оплате жилищно-коммунальных услуг некоторым категориям граждан, работающих и проживающих в сельской местности</t>
  </si>
  <si>
    <t>000 2 02 03024 10 0020 151</t>
  </si>
  <si>
    <t>Оценка ожидаемого исполнения бюджета муниципального образования " Емешевское сельское поселение"  в 2014 году</t>
  </si>
  <si>
    <t>на 2014 г.</t>
  </si>
  <si>
    <t>01.10.2014г.</t>
  </si>
  <si>
    <t>2014 г.</t>
  </si>
  <si>
    <t>на 2015г.</t>
  </si>
  <si>
    <t>проект 2015 г. к</t>
  </si>
  <si>
    <t>2014г. гр.8/гр.3</t>
  </si>
  <si>
    <t>0107</t>
  </si>
  <si>
    <t>Обеспечение проведения выборов и пеферендумов</t>
  </si>
  <si>
    <t>000 2 02 02999 10 0020 151</t>
  </si>
  <si>
    <t>Субсидии бюджетам поселений на капитальный ремонт дорог и ремонт автомобильных дорог общего пользования населенных пунктов</t>
  </si>
  <si>
    <t>000 2 02 02999 10 0030 151</t>
  </si>
  <si>
    <t xml:space="preserve"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</si>
  <si>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МО "Горномарийский муниципальный район"                  К.Лукьянова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</si>
</sst>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[$-FC19]d\ mmmm\ yyyy\ &quot;г.&quot;"/>
    <numFmt numFmtId="178" formatCode="000000"/>
    <numFmt numFmtId="179" formatCode="0.000000000"/>
    <numFmt numFmtId="180" formatCode="0.00000000"/>
    <numFmt numFmtId="181" formatCode="0.0000000"/>
    <numFmt numFmtId="182" formatCode="0.0000000000"/>
  </numFmts>
  <fonts count="46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4"/>
      <name val="Times New Roman Cyr"/>
      <family val="1"/>
    </font>
    <font>
      <u val="single"/>
      <sz val="11"/>
      <name val="Times New Roman Cyr"/>
      <family val="0"/>
    </font>
    <font>
      <sz val="11"/>
      <name val="Times New Roman Cyr"/>
      <family val="0"/>
    </font>
    <font>
      <sz val="12"/>
      <name val="Times New Roman Cyr"/>
      <family val="0"/>
    </font>
    <font>
      <u val="single"/>
      <sz val="10"/>
      <name val="Times New Roman Cyr"/>
      <family val="0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4" fontId="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5"/>
  <sheetViews>
    <sheetView tabSelected="1" zoomScalePageLayoutView="0" workbookViewId="0" topLeftCell="A1">
      <pane xSplit="2" ySplit="8" topLeftCell="C9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03" sqref="H103"/>
    </sheetView>
  </sheetViews>
  <sheetFormatPr defaultColWidth="9.00390625" defaultRowHeight="12.75"/>
  <cols>
    <col min="1" max="1" width="24.50390625" style="5" customWidth="1"/>
    <col min="2" max="2" width="70.625" style="0" customWidth="1"/>
    <col min="3" max="3" width="13.125" style="74" customWidth="1"/>
    <col min="4" max="5" width="13.50390625" style="74" customWidth="1"/>
    <col min="6" max="6" width="14.00390625" style="54" customWidth="1"/>
    <col min="7" max="7" width="12.125" style="74" customWidth="1"/>
    <col min="8" max="8" width="11.125" style="74" customWidth="1"/>
    <col min="9" max="9" width="15.875" style="0" customWidth="1"/>
  </cols>
  <sheetData>
    <row r="1" spans="1:5" ht="12.75">
      <c r="A1" s="4"/>
      <c r="B1" s="2"/>
      <c r="C1" s="73"/>
      <c r="D1" s="73"/>
      <c r="E1" s="73"/>
    </row>
    <row r="2" spans="1:9" ht="18.75">
      <c r="A2" s="86" t="s">
        <v>162</v>
      </c>
      <c r="B2" s="86"/>
      <c r="C2" s="86"/>
      <c r="D2" s="86"/>
      <c r="E2" s="86"/>
      <c r="F2" s="86"/>
      <c r="G2" s="86"/>
      <c r="H2" s="86"/>
      <c r="I2" s="86"/>
    </row>
    <row r="3" spans="1:9" ht="18.75">
      <c r="A3" s="86"/>
      <c r="B3" s="86"/>
      <c r="C3" s="86"/>
      <c r="D3" s="86"/>
      <c r="E3" s="86"/>
      <c r="F3" s="86"/>
      <c r="G3" s="86"/>
      <c r="H3" s="86"/>
      <c r="I3" s="86"/>
    </row>
    <row r="4" ht="12.75">
      <c r="B4" s="1"/>
    </row>
    <row r="5" spans="1:9" ht="12.75">
      <c r="A5" s="87" t="s">
        <v>157</v>
      </c>
      <c r="B5" s="6"/>
      <c r="C5" s="55" t="s">
        <v>28</v>
      </c>
      <c r="D5" s="75" t="s">
        <v>45</v>
      </c>
      <c r="E5" s="55" t="s">
        <v>120</v>
      </c>
      <c r="F5" s="55" t="s">
        <v>47</v>
      </c>
      <c r="G5" s="75" t="s">
        <v>49</v>
      </c>
      <c r="H5" s="51" t="s">
        <v>52</v>
      </c>
      <c r="I5" s="51" t="s">
        <v>55</v>
      </c>
    </row>
    <row r="6" spans="1:9" ht="12.75">
      <c r="A6" s="88"/>
      <c r="B6" s="3" t="s">
        <v>158</v>
      </c>
      <c r="C6" s="56" t="s">
        <v>27</v>
      </c>
      <c r="D6" s="76" t="s">
        <v>46</v>
      </c>
      <c r="E6" s="56" t="s">
        <v>53</v>
      </c>
      <c r="F6" s="56" t="s">
        <v>48</v>
      </c>
      <c r="G6" s="76" t="s">
        <v>50</v>
      </c>
      <c r="H6" s="52" t="s">
        <v>53</v>
      </c>
      <c r="I6" s="52" t="s">
        <v>167</v>
      </c>
    </row>
    <row r="7" spans="1:9" ht="12.75">
      <c r="A7" s="88"/>
      <c r="B7" s="7"/>
      <c r="C7" s="56" t="s">
        <v>163</v>
      </c>
      <c r="D7" s="76" t="s">
        <v>164</v>
      </c>
      <c r="E7" s="56" t="s">
        <v>121</v>
      </c>
      <c r="F7" s="56" t="s">
        <v>165</v>
      </c>
      <c r="G7" s="76" t="s">
        <v>51</v>
      </c>
      <c r="H7" s="52" t="s">
        <v>166</v>
      </c>
      <c r="I7" s="52" t="s">
        <v>54</v>
      </c>
    </row>
    <row r="8" spans="1:9" ht="12.75">
      <c r="A8" s="89"/>
      <c r="B8" s="8"/>
      <c r="C8" s="57"/>
      <c r="D8" s="77"/>
      <c r="E8" s="57" t="s">
        <v>164</v>
      </c>
      <c r="F8" s="57"/>
      <c r="G8" s="77" t="s">
        <v>136</v>
      </c>
      <c r="H8" s="50"/>
      <c r="I8" s="50" t="s">
        <v>168</v>
      </c>
    </row>
    <row r="9" spans="1:9" ht="12.75">
      <c r="A9" s="48">
        <v>1</v>
      </c>
      <c r="B9" s="49">
        <v>2</v>
      </c>
      <c r="C9" s="78">
        <v>3</v>
      </c>
      <c r="D9" s="58">
        <v>4</v>
      </c>
      <c r="E9" s="58">
        <v>5</v>
      </c>
      <c r="F9" s="58">
        <v>6</v>
      </c>
      <c r="G9" s="58">
        <v>7</v>
      </c>
      <c r="H9" s="79">
        <v>8</v>
      </c>
      <c r="I9" s="50">
        <v>9</v>
      </c>
    </row>
    <row r="10" spans="1:9" s="13" customFormat="1" ht="15">
      <c r="A10" s="9"/>
      <c r="B10" s="10" t="s">
        <v>115</v>
      </c>
      <c r="C10" s="12"/>
      <c r="D10" s="12"/>
      <c r="E10" s="12"/>
      <c r="F10" s="12"/>
      <c r="G10" s="12"/>
      <c r="H10" s="12"/>
      <c r="I10" s="12"/>
    </row>
    <row r="11" spans="1:9" s="13" customFormat="1" ht="15">
      <c r="A11" s="14"/>
      <c r="B11" s="10"/>
      <c r="C11" s="12"/>
      <c r="D11" s="12"/>
      <c r="E11" s="12"/>
      <c r="F11" s="12"/>
      <c r="G11" s="12"/>
      <c r="H11" s="12"/>
      <c r="I11" s="12"/>
    </row>
    <row r="12" spans="1:9" s="16" customFormat="1" ht="15">
      <c r="A12" s="11" t="s">
        <v>12</v>
      </c>
      <c r="B12" s="15" t="s">
        <v>58</v>
      </c>
      <c r="C12" s="47">
        <f>SUM(C13+C15+C17+C30+C32+C35+C46+C48)</f>
        <v>770</v>
      </c>
      <c r="D12" s="47">
        <f>SUM(D13+D15+D17+D30+D32+D35+D46+D48)</f>
        <v>770</v>
      </c>
      <c r="E12" s="47">
        <f>SUM(E13+E15+E17+E30+E32+E35+E46+E48)</f>
        <v>507.49999999999994</v>
      </c>
      <c r="F12" s="47">
        <f>SUM(F13+F15+F17+F30+F32+F35+F46+F48)</f>
        <v>789.2</v>
      </c>
      <c r="G12" s="47">
        <f aca="true" t="shared" si="0" ref="G12:G18">SUM(F12/D12*100)</f>
        <v>102.4935064935065</v>
      </c>
      <c r="H12" s="47">
        <f>SUM(H13+H15+H17+H30+H32+H35+H46+H48)</f>
        <v>705</v>
      </c>
      <c r="I12" s="47">
        <f aca="true" t="shared" si="1" ref="I12:I18">SUM(H12/C12)</f>
        <v>0.9155844155844156</v>
      </c>
    </row>
    <row r="13" spans="1:10" s="16" customFormat="1" ht="12.75">
      <c r="A13" s="17" t="s">
        <v>13</v>
      </c>
      <c r="B13" s="16" t="s">
        <v>24</v>
      </c>
      <c r="C13" s="80">
        <f>SUM(C14)</f>
        <v>299</v>
      </c>
      <c r="D13" s="80">
        <f>SUM(D14)</f>
        <v>299</v>
      </c>
      <c r="E13" s="80">
        <f>SUM(E14)</f>
        <v>225.1</v>
      </c>
      <c r="F13" s="80">
        <f>SUM(F14)</f>
        <v>315</v>
      </c>
      <c r="G13" s="47">
        <f t="shared" si="0"/>
        <v>105.35117056856187</v>
      </c>
      <c r="H13" s="80">
        <f>SUM(H14)</f>
        <v>300</v>
      </c>
      <c r="I13" s="47">
        <f t="shared" si="1"/>
        <v>1.0033444816053512</v>
      </c>
      <c r="J13" s="18"/>
    </row>
    <row r="14" spans="1:9" s="16" customFormat="1" ht="12.75">
      <c r="A14" s="17" t="s">
        <v>14</v>
      </c>
      <c r="B14" s="16" t="s">
        <v>0</v>
      </c>
      <c r="C14" s="80">
        <v>299</v>
      </c>
      <c r="D14" s="80">
        <v>299</v>
      </c>
      <c r="E14" s="80">
        <v>225.1</v>
      </c>
      <c r="F14" s="80">
        <v>315</v>
      </c>
      <c r="G14" s="47">
        <f t="shared" si="0"/>
        <v>105.35117056856187</v>
      </c>
      <c r="H14" s="80">
        <v>300</v>
      </c>
      <c r="I14" s="47">
        <f t="shared" si="1"/>
        <v>1.0033444816053512</v>
      </c>
    </row>
    <row r="15" spans="1:9" s="16" customFormat="1" ht="15">
      <c r="A15" s="19" t="s">
        <v>15</v>
      </c>
      <c r="B15" s="20" t="s">
        <v>25</v>
      </c>
      <c r="C15" s="80">
        <f>C16</f>
        <v>75</v>
      </c>
      <c r="D15" s="80">
        <f>D16</f>
        <v>75</v>
      </c>
      <c r="E15" s="80">
        <f>E16</f>
        <v>39.8</v>
      </c>
      <c r="F15" s="80">
        <f>F16</f>
        <v>45</v>
      </c>
      <c r="G15" s="47">
        <f t="shared" si="0"/>
        <v>60</v>
      </c>
      <c r="H15" s="80">
        <f>H16</f>
        <v>50</v>
      </c>
      <c r="I15" s="47">
        <f t="shared" si="1"/>
        <v>0.6666666666666666</v>
      </c>
    </row>
    <row r="16" spans="1:9" s="16" customFormat="1" ht="12.75">
      <c r="A16" s="19" t="s">
        <v>119</v>
      </c>
      <c r="B16" s="21" t="s">
        <v>16</v>
      </c>
      <c r="C16" s="80">
        <v>75</v>
      </c>
      <c r="D16" s="80">
        <v>75</v>
      </c>
      <c r="E16" s="80">
        <v>39.8</v>
      </c>
      <c r="F16" s="80">
        <v>45</v>
      </c>
      <c r="G16" s="47">
        <f t="shared" si="0"/>
        <v>60</v>
      </c>
      <c r="H16" s="80">
        <v>50</v>
      </c>
      <c r="I16" s="47">
        <f t="shared" si="1"/>
        <v>0.6666666666666666</v>
      </c>
    </row>
    <row r="17" spans="1:9" s="16" customFormat="1" ht="12.75">
      <c r="A17" s="17" t="s">
        <v>59</v>
      </c>
      <c r="B17" s="16" t="s">
        <v>60</v>
      </c>
      <c r="C17" s="80">
        <f>SUM(C18+C21)</f>
        <v>217</v>
      </c>
      <c r="D17" s="80">
        <f>SUM(D18+D21)</f>
        <v>217</v>
      </c>
      <c r="E17" s="80">
        <f>SUM(E18+E21)</f>
        <v>120.80000000000001</v>
      </c>
      <c r="F17" s="80">
        <f>SUM(F18+F21)</f>
        <v>217</v>
      </c>
      <c r="G17" s="47">
        <f t="shared" si="0"/>
        <v>100</v>
      </c>
      <c r="H17" s="80">
        <f>SUM(H18+H21)</f>
        <v>220</v>
      </c>
      <c r="I17" s="47">
        <f t="shared" si="1"/>
        <v>1.0138248847926268</v>
      </c>
    </row>
    <row r="18" spans="1:9" s="16" customFormat="1" ht="12.75">
      <c r="A18" s="17" t="s">
        <v>61</v>
      </c>
      <c r="B18" s="16" t="s">
        <v>62</v>
      </c>
      <c r="C18" s="80">
        <v>111</v>
      </c>
      <c r="D18" s="80">
        <v>111</v>
      </c>
      <c r="E18" s="80">
        <v>52.1</v>
      </c>
      <c r="F18" s="80">
        <v>111</v>
      </c>
      <c r="G18" s="47">
        <f t="shared" si="0"/>
        <v>100</v>
      </c>
      <c r="H18" s="80">
        <v>117</v>
      </c>
      <c r="I18" s="47">
        <f t="shared" si="1"/>
        <v>1.054054054054054</v>
      </c>
    </row>
    <row r="19" spans="1:9" s="16" customFormat="1" ht="12.75">
      <c r="A19" s="17"/>
      <c r="B19" s="16" t="s">
        <v>63</v>
      </c>
      <c r="C19" s="80"/>
      <c r="D19" s="80"/>
      <c r="E19" s="80"/>
      <c r="F19" s="80"/>
      <c r="G19" s="47"/>
      <c r="H19" s="80"/>
      <c r="I19" s="47"/>
    </row>
    <row r="20" spans="1:9" s="16" customFormat="1" ht="12.75" customHeight="1">
      <c r="A20" s="17"/>
      <c r="B20" s="16" t="s">
        <v>64</v>
      </c>
      <c r="C20" s="80"/>
      <c r="D20" s="80"/>
      <c r="E20" s="80"/>
      <c r="F20" s="80"/>
      <c r="G20" s="47"/>
      <c r="H20" s="80"/>
      <c r="I20" s="47"/>
    </row>
    <row r="21" spans="1:9" s="16" customFormat="1" ht="12.75" customHeight="1">
      <c r="A21" s="17" t="s">
        <v>65</v>
      </c>
      <c r="B21" s="16" t="s">
        <v>66</v>
      </c>
      <c r="C21" s="80">
        <f>SUM(C22+C26)</f>
        <v>106</v>
      </c>
      <c r="D21" s="80">
        <f>SUM(D22+D26)</f>
        <v>106</v>
      </c>
      <c r="E21" s="80">
        <f>SUM(E22+E26)</f>
        <v>68.7</v>
      </c>
      <c r="F21" s="80">
        <f>SUM(F22+F26)</f>
        <v>106</v>
      </c>
      <c r="G21" s="47">
        <f>SUM(F21/D21*100)</f>
        <v>100</v>
      </c>
      <c r="H21" s="80">
        <f>SUM(H22+H26)</f>
        <v>103</v>
      </c>
      <c r="I21" s="47">
        <f>SUM(H21/C21)</f>
        <v>0.9716981132075472</v>
      </c>
    </row>
    <row r="22" spans="1:9" s="16" customFormat="1" ht="12.75" customHeight="1">
      <c r="A22" s="17" t="s">
        <v>67</v>
      </c>
      <c r="B22" s="16" t="s">
        <v>68</v>
      </c>
      <c r="C22" s="80">
        <v>89</v>
      </c>
      <c r="D22" s="80">
        <v>89</v>
      </c>
      <c r="E22" s="80">
        <v>60.6</v>
      </c>
      <c r="F22" s="80">
        <v>93</v>
      </c>
      <c r="G22" s="47">
        <f>SUM(F22/D22*100)</f>
        <v>104.49438202247192</v>
      </c>
      <c r="H22" s="80">
        <v>86</v>
      </c>
      <c r="I22" s="47">
        <f>SUM(H22/C22)</f>
        <v>0.9662921348314607</v>
      </c>
    </row>
    <row r="23" spans="1:9" s="16" customFormat="1" ht="12.75" customHeight="1">
      <c r="A23" s="17"/>
      <c r="B23" s="16" t="s">
        <v>69</v>
      </c>
      <c r="C23" s="80"/>
      <c r="D23" s="80"/>
      <c r="E23" s="80"/>
      <c r="F23" s="80"/>
      <c r="G23" s="47"/>
      <c r="H23" s="80"/>
      <c r="I23" s="47"/>
    </row>
    <row r="24" spans="1:9" s="16" customFormat="1" ht="12.75">
      <c r="A24" s="17"/>
      <c r="B24" s="16" t="s">
        <v>63</v>
      </c>
      <c r="C24" s="80"/>
      <c r="D24" s="80"/>
      <c r="E24" s="80"/>
      <c r="F24" s="80"/>
      <c r="G24" s="47"/>
      <c r="H24" s="80"/>
      <c r="I24" s="47"/>
    </row>
    <row r="25" spans="1:9" s="16" customFormat="1" ht="12.75">
      <c r="A25" s="17"/>
      <c r="B25" s="16" t="s">
        <v>64</v>
      </c>
      <c r="C25" s="80"/>
      <c r="D25" s="80"/>
      <c r="E25" s="80"/>
      <c r="F25" s="80"/>
      <c r="G25" s="47"/>
      <c r="H25" s="80"/>
      <c r="I25" s="47"/>
    </row>
    <row r="26" spans="1:9" s="16" customFormat="1" ht="12.75">
      <c r="A26" s="17" t="s">
        <v>70</v>
      </c>
      <c r="B26" s="16" t="s">
        <v>68</v>
      </c>
      <c r="C26" s="80">
        <v>17</v>
      </c>
      <c r="D26" s="80">
        <v>17</v>
      </c>
      <c r="E26" s="80">
        <v>8.1</v>
      </c>
      <c r="F26" s="80">
        <v>13</v>
      </c>
      <c r="G26" s="47">
        <f>SUM(F26/D26*100)</f>
        <v>76.47058823529412</v>
      </c>
      <c r="H26" s="80">
        <v>17</v>
      </c>
      <c r="I26" s="47">
        <f>SUM(H26/C26)</f>
        <v>1</v>
      </c>
    </row>
    <row r="27" spans="1:9" s="16" customFormat="1" ht="12.75">
      <c r="A27" s="17"/>
      <c r="B27" s="16" t="s">
        <v>71</v>
      </c>
      <c r="C27" s="80"/>
      <c r="D27" s="80"/>
      <c r="E27" s="80"/>
      <c r="F27" s="80"/>
      <c r="G27" s="47"/>
      <c r="H27" s="80"/>
      <c r="I27" s="47"/>
    </row>
    <row r="28" spans="1:9" s="16" customFormat="1" ht="12.75">
      <c r="A28" s="17"/>
      <c r="B28" s="16" t="s">
        <v>63</v>
      </c>
      <c r="C28" s="80"/>
      <c r="D28" s="80"/>
      <c r="E28" s="80"/>
      <c r="F28" s="80"/>
      <c r="G28" s="47"/>
      <c r="H28" s="80"/>
      <c r="I28" s="47"/>
    </row>
    <row r="29" spans="1:9" s="16" customFormat="1" ht="12.75">
      <c r="A29" s="17"/>
      <c r="B29" s="16" t="s">
        <v>64</v>
      </c>
      <c r="C29" s="80"/>
      <c r="D29" s="80"/>
      <c r="E29" s="80"/>
      <c r="F29" s="80"/>
      <c r="G29" s="47"/>
      <c r="H29" s="80"/>
      <c r="I29" s="47"/>
    </row>
    <row r="30" spans="1:9" s="16" customFormat="1" ht="12.75">
      <c r="A30" s="23" t="s">
        <v>86</v>
      </c>
      <c r="B30" s="26" t="s">
        <v>22</v>
      </c>
      <c r="C30" s="80">
        <v>44</v>
      </c>
      <c r="D30" s="80">
        <v>44</v>
      </c>
      <c r="E30" s="80">
        <v>0</v>
      </c>
      <c r="F30" s="80">
        <v>17</v>
      </c>
      <c r="G30" s="47">
        <f>SUM(F30/D30*100)</f>
        <v>38.63636363636363</v>
      </c>
      <c r="H30" s="80">
        <v>25</v>
      </c>
      <c r="I30" s="47">
        <f>SUM(H30/C30)</f>
        <v>0.5681818181818182</v>
      </c>
    </row>
    <row r="31" spans="1:9" s="16" customFormat="1" ht="12.75">
      <c r="A31" s="23"/>
      <c r="B31" s="26" t="s">
        <v>87</v>
      </c>
      <c r="C31" s="80"/>
      <c r="D31" s="80"/>
      <c r="E31" s="80"/>
      <c r="F31" s="80"/>
      <c r="G31" s="47"/>
      <c r="H31" s="80"/>
      <c r="I31" s="47"/>
    </row>
    <row r="32" spans="1:9" s="16" customFormat="1" ht="12.75">
      <c r="A32" s="17" t="s">
        <v>17</v>
      </c>
      <c r="B32" s="16" t="s">
        <v>72</v>
      </c>
      <c r="C32" s="80">
        <f>SUM(C34)</f>
        <v>0</v>
      </c>
      <c r="D32" s="80">
        <f>SUM(D34)</f>
        <v>0</v>
      </c>
      <c r="E32" s="80">
        <f>SUM(E34)</f>
        <v>0</v>
      </c>
      <c r="F32" s="80">
        <f>SUM(F34)</f>
        <v>0</v>
      </c>
      <c r="G32" s="47">
        <v>0</v>
      </c>
      <c r="H32" s="80">
        <f>SUM(H34)</f>
        <v>0</v>
      </c>
      <c r="I32" s="47">
        <v>0</v>
      </c>
    </row>
    <row r="33" spans="1:9" s="16" customFormat="1" ht="12.75">
      <c r="A33" s="17"/>
      <c r="B33" s="16" t="s">
        <v>73</v>
      </c>
      <c r="C33" s="80"/>
      <c r="D33" s="80"/>
      <c r="E33" s="80"/>
      <c r="F33" s="80"/>
      <c r="G33" s="47"/>
      <c r="H33" s="80"/>
      <c r="I33" s="47"/>
    </row>
    <row r="34" spans="1:9" s="16" customFormat="1" ht="12.75">
      <c r="A34" s="17" t="s">
        <v>117</v>
      </c>
      <c r="B34" s="16" t="s">
        <v>74</v>
      </c>
      <c r="C34" s="80">
        <v>0</v>
      </c>
      <c r="D34" s="80">
        <v>0</v>
      </c>
      <c r="E34" s="80">
        <v>0</v>
      </c>
      <c r="F34" s="80">
        <v>0</v>
      </c>
      <c r="G34" s="47">
        <v>0</v>
      </c>
      <c r="H34" s="80">
        <v>0</v>
      </c>
      <c r="I34" s="47">
        <v>0</v>
      </c>
    </row>
    <row r="35" spans="1:9" s="16" customFormat="1" ht="12.75">
      <c r="A35" s="17" t="s">
        <v>18</v>
      </c>
      <c r="B35" s="16" t="s">
        <v>75</v>
      </c>
      <c r="C35" s="80">
        <f>SUM(C37)</f>
        <v>135</v>
      </c>
      <c r="D35" s="80">
        <f>SUM(D37)</f>
        <v>135</v>
      </c>
      <c r="E35" s="80">
        <f>SUM(E37)</f>
        <v>121.6</v>
      </c>
      <c r="F35" s="80">
        <f>SUM(F37)</f>
        <v>195</v>
      </c>
      <c r="G35" s="47">
        <f>SUM(F35/D35*100)</f>
        <v>144.44444444444443</v>
      </c>
      <c r="H35" s="80">
        <f>SUM(H37)</f>
        <v>95</v>
      </c>
      <c r="I35" s="47">
        <f>SUM(H35/C35)</f>
        <v>0.7037037037037037</v>
      </c>
    </row>
    <row r="36" spans="1:9" s="16" customFormat="1" ht="12.75">
      <c r="A36" s="17"/>
      <c r="B36" s="16" t="s">
        <v>26</v>
      </c>
      <c r="C36" s="80"/>
      <c r="D36" s="80"/>
      <c r="E36" s="80"/>
      <c r="F36" s="80"/>
      <c r="G36" s="47"/>
      <c r="H36" s="80"/>
      <c r="I36" s="47"/>
    </row>
    <row r="37" spans="1:9" s="16" customFormat="1" ht="12.75">
      <c r="A37" s="19" t="s">
        <v>76</v>
      </c>
      <c r="B37" s="22" t="s">
        <v>77</v>
      </c>
      <c r="C37" s="80">
        <f>SUM(C42)</f>
        <v>135</v>
      </c>
      <c r="D37" s="80">
        <f>SUM(D42)</f>
        <v>135</v>
      </c>
      <c r="E37" s="80">
        <f>SUM(E42)</f>
        <v>121.6</v>
      </c>
      <c r="F37" s="80">
        <f>SUM(F42)</f>
        <v>195</v>
      </c>
      <c r="G37" s="47">
        <f>SUM(F37/D37*100)</f>
        <v>144.44444444444443</v>
      </c>
      <c r="H37" s="80">
        <f>SUM(H42)</f>
        <v>95</v>
      </c>
      <c r="I37" s="47">
        <f>SUM(H37/C37)</f>
        <v>0.7037037037037037</v>
      </c>
    </row>
    <row r="38" spans="1:9" s="16" customFormat="1" ht="12.75">
      <c r="A38" s="19"/>
      <c r="B38" s="22" t="s">
        <v>78</v>
      </c>
      <c r="C38" s="80"/>
      <c r="D38" s="80"/>
      <c r="E38" s="80"/>
      <c r="F38" s="80"/>
      <c r="G38" s="47"/>
      <c r="H38" s="80"/>
      <c r="I38" s="47"/>
    </row>
    <row r="39" spans="1:9" s="16" customFormat="1" ht="12.75">
      <c r="A39" s="19"/>
      <c r="B39" s="22" t="s">
        <v>79</v>
      </c>
      <c r="C39" s="80"/>
      <c r="D39" s="80"/>
      <c r="E39" s="80"/>
      <c r="F39" s="80"/>
      <c r="G39" s="47"/>
      <c r="H39" s="80"/>
      <c r="I39" s="47"/>
    </row>
    <row r="40" spans="1:9" s="16" customFormat="1" ht="12.75">
      <c r="A40" s="19"/>
      <c r="B40" s="22" t="s">
        <v>80</v>
      </c>
      <c r="C40" s="80"/>
      <c r="D40" s="80"/>
      <c r="E40" s="80"/>
      <c r="F40" s="80"/>
      <c r="G40" s="47"/>
      <c r="H40" s="80"/>
      <c r="I40" s="47"/>
    </row>
    <row r="41" spans="1:9" s="16" customFormat="1" ht="12.75">
      <c r="A41" s="23"/>
      <c r="B41" s="24" t="s">
        <v>41</v>
      </c>
      <c r="C41" s="80"/>
      <c r="D41" s="80"/>
      <c r="E41" s="80"/>
      <c r="F41" s="80"/>
      <c r="G41" s="47"/>
      <c r="H41" s="80"/>
      <c r="I41" s="47"/>
    </row>
    <row r="42" spans="1:9" s="16" customFormat="1" ht="12.75">
      <c r="A42" s="23" t="s">
        <v>138</v>
      </c>
      <c r="B42" s="24" t="s">
        <v>81</v>
      </c>
      <c r="C42" s="80">
        <v>135</v>
      </c>
      <c r="D42" s="80">
        <v>135</v>
      </c>
      <c r="E42" s="80">
        <v>121.6</v>
      </c>
      <c r="F42" s="80">
        <v>195</v>
      </c>
      <c r="G42" s="47">
        <f>SUM(F42/D42*100)</f>
        <v>144.44444444444443</v>
      </c>
      <c r="H42" s="80">
        <v>95</v>
      </c>
      <c r="I42" s="47">
        <f>SUM(H42/C42)</f>
        <v>0.7037037037037037</v>
      </c>
    </row>
    <row r="43" spans="1:9" s="16" customFormat="1" ht="12.75">
      <c r="A43" s="23"/>
      <c r="B43" s="24" t="s">
        <v>82</v>
      </c>
      <c r="C43" s="80"/>
      <c r="D43" s="80"/>
      <c r="E43" s="80"/>
      <c r="F43" s="80"/>
      <c r="G43" s="47"/>
      <c r="H43" s="80"/>
      <c r="I43" s="47"/>
    </row>
    <row r="44" spans="1:9" s="16" customFormat="1" ht="12.75">
      <c r="A44" s="23"/>
      <c r="B44" s="24" t="s">
        <v>83</v>
      </c>
      <c r="C44" s="80"/>
      <c r="D44" s="80"/>
      <c r="E44" s="80"/>
      <c r="F44" s="80"/>
      <c r="G44" s="47"/>
      <c r="H44" s="80"/>
      <c r="I44" s="47"/>
    </row>
    <row r="45" spans="1:9" s="16" customFormat="1" ht="12.75">
      <c r="A45" s="25"/>
      <c r="B45" s="24" t="s">
        <v>42</v>
      </c>
      <c r="C45" s="80"/>
      <c r="D45" s="80"/>
      <c r="E45" s="80"/>
      <c r="F45" s="80"/>
      <c r="G45" s="47"/>
      <c r="H45" s="80"/>
      <c r="I45" s="47"/>
    </row>
    <row r="46" spans="1:9" s="16" customFormat="1" ht="25.5">
      <c r="A46" s="23" t="s">
        <v>140</v>
      </c>
      <c r="B46" s="42" t="s">
        <v>141</v>
      </c>
      <c r="C46" s="80">
        <f>C47</f>
        <v>0</v>
      </c>
      <c r="D46" s="80">
        <f>D47</f>
        <v>0</v>
      </c>
      <c r="E46" s="80">
        <f>E47</f>
        <v>0</v>
      </c>
      <c r="F46" s="80">
        <f>F47</f>
        <v>0</v>
      </c>
      <c r="G46" s="47">
        <v>0</v>
      </c>
      <c r="H46" s="80">
        <f>H47</f>
        <v>0</v>
      </c>
      <c r="I46" s="47">
        <v>0</v>
      </c>
    </row>
    <row r="47" spans="1:9" s="16" customFormat="1" ht="12.75">
      <c r="A47" s="23" t="s">
        <v>142</v>
      </c>
      <c r="B47" s="26" t="s">
        <v>143</v>
      </c>
      <c r="C47" s="80"/>
      <c r="D47" s="80"/>
      <c r="E47" s="80">
        <v>0</v>
      </c>
      <c r="F47" s="80">
        <v>0</v>
      </c>
      <c r="G47" s="47">
        <v>0</v>
      </c>
      <c r="H47" s="80">
        <v>0</v>
      </c>
      <c r="I47" s="47">
        <v>0</v>
      </c>
    </row>
    <row r="48" spans="1:9" s="16" customFormat="1" ht="25.5">
      <c r="A48" s="23" t="s">
        <v>144</v>
      </c>
      <c r="B48" s="42" t="s">
        <v>145</v>
      </c>
      <c r="C48" s="80">
        <f>C49</f>
        <v>0</v>
      </c>
      <c r="D48" s="80">
        <f>D49</f>
        <v>0</v>
      </c>
      <c r="E48" s="80">
        <f>E49</f>
        <v>0.2</v>
      </c>
      <c r="F48" s="80">
        <f>F49</f>
        <v>0.2</v>
      </c>
      <c r="G48" s="47">
        <v>0</v>
      </c>
      <c r="H48" s="80">
        <f>H49</f>
        <v>15</v>
      </c>
      <c r="I48" s="47">
        <v>0</v>
      </c>
    </row>
    <row r="49" spans="1:9" s="16" customFormat="1" ht="12.75">
      <c r="A49" s="23" t="s">
        <v>139</v>
      </c>
      <c r="B49" s="26" t="s">
        <v>84</v>
      </c>
      <c r="C49" s="80">
        <v>0</v>
      </c>
      <c r="D49" s="80">
        <v>0</v>
      </c>
      <c r="E49" s="80">
        <v>0.2</v>
      </c>
      <c r="F49" s="80">
        <v>0.2</v>
      </c>
      <c r="G49" s="47">
        <v>0</v>
      </c>
      <c r="H49" s="80">
        <v>15</v>
      </c>
      <c r="I49" s="47">
        <v>0</v>
      </c>
    </row>
    <row r="50" spans="1:9" s="16" customFormat="1" ht="12.75">
      <c r="A50" s="23"/>
      <c r="B50" s="26" t="s">
        <v>85</v>
      </c>
      <c r="C50" s="80"/>
      <c r="D50" s="80"/>
      <c r="E50" s="80"/>
      <c r="F50" s="80"/>
      <c r="G50" s="47"/>
      <c r="H50" s="80"/>
      <c r="I50" s="47"/>
    </row>
    <row r="51" spans="1:9" s="16" customFormat="1" ht="15">
      <c r="A51" s="27" t="s">
        <v>19</v>
      </c>
      <c r="B51" s="28" t="s">
        <v>11</v>
      </c>
      <c r="C51" s="80">
        <f>SUM(C52)</f>
        <v>3929.3</v>
      </c>
      <c r="D51" s="80">
        <f>SUM(D52)</f>
        <v>4450.6</v>
      </c>
      <c r="E51" s="80">
        <f>SUM(E52)</f>
        <v>3282.7999999999997</v>
      </c>
      <c r="F51" s="80">
        <f>SUM(F52)</f>
        <v>4450.6</v>
      </c>
      <c r="G51" s="47">
        <f>SUM(F51/D51*100)</f>
        <v>100</v>
      </c>
      <c r="H51" s="80">
        <f>SUM(H52)</f>
        <v>778</v>
      </c>
      <c r="I51" s="47">
        <f>SUM(H51/C51)</f>
        <v>0.19799964370244064</v>
      </c>
    </row>
    <row r="52" spans="1:9" s="16" customFormat="1" ht="12.75">
      <c r="A52" s="27" t="s">
        <v>88</v>
      </c>
      <c r="B52" s="40" t="s">
        <v>89</v>
      </c>
      <c r="C52" s="80">
        <f>SUM(C54+C60+C66+C71)</f>
        <v>3929.3</v>
      </c>
      <c r="D52" s="80">
        <f>SUM(D54+D60+D66+D71)</f>
        <v>4450.6</v>
      </c>
      <c r="E52" s="80">
        <f>SUM(E54+E60+E66+E71)</f>
        <v>3282.7999999999997</v>
      </c>
      <c r="F52" s="80">
        <f>SUM(F54+F60+F66+F71)</f>
        <v>4450.6</v>
      </c>
      <c r="G52" s="47">
        <f>SUM(F52/D52*100)</f>
        <v>100</v>
      </c>
      <c r="H52" s="80">
        <f>SUM(H54+H60+H66+H71)</f>
        <v>778</v>
      </c>
      <c r="I52" s="47">
        <f>SUM(H52/C52)</f>
        <v>0.19799964370244064</v>
      </c>
    </row>
    <row r="53" spans="1:9" s="16" customFormat="1" ht="12.75">
      <c r="A53" s="27"/>
      <c r="B53" s="40" t="s">
        <v>90</v>
      </c>
      <c r="C53" s="80"/>
      <c r="D53" s="80"/>
      <c r="E53" s="80"/>
      <c r="F53" s="80"/>
      <c r="G53" s="47"/>
      <c r="H53" s="80"/>
      <c r="I53" s="47"/>
    </row>
    <row r="54" spans="1:9" s="16" customFormat="1" ht="12.75">
      <c r="A54" s="27" t="s">
        <v>20</v>
      </c>
      <c r="B54" s="29" t="s">
        <v>40</v>
      </c>
      <c r="C54" s="80">
        <f>SUM(C56+C58)</f>
        <v>3661.3</v>
      </c>
      <c r="D54" s="80">
        <f>SUM(D56+D58)</f>
        <v>3837.6000000000004</v>
      </c>
      <c r="E54" s="80">
        <f>SUM(E56+E58)</f>
        <v>3190.6</v>
      </c>
      <c r="F54" s="80">
        <f>SUM(F56+F58)</f>
        <v>3837.6000000000004</v>
      </c>
      <c r="G54" s="47">
        <f>SUM(F54/D54*100)</f>
        <v>100</v>
      </c>
      <c r="H54" s="80">
        <f>SUM(H56+H58)</f>
        <v>543</v>
      </c>
      <c r="I54" s="47">
        <f>SUM(H54/C54)</f>
        <v>0.14830797804058668</v>
      </c>
    </row>
    <row r="55" spans="1:9" s="16" customFormat="1" ht="12.75">
      <c r="A55" s="27"/>
      <c r="B55" s="29" t="s">
        <v>29</v>
      </c>
      <c r="C55" s="80"/>
      <c r="D55" s="80"/>
      <c r="E55" s="80"/>
      <c r="F55" s="80"/>
      <c r="G55" s="47"/>
      <c r="H55" s="80"/>
      <c r="I55" s="47"/>
    </row>
    <row r="56" spans="1:9" s="16" customFormat="1" ht="12.75">
      <c r="A56" s="27" t="s">
        <v>91</v>
      </c>
      <c r="B56" s="16" t="s">
        <v>137</v>
      </c>
      <c r="C56" s="80">
        <v>3661.3</v>
      </c>
      <c r="D56" s="80">
        <v>3661.3</v>
      </c>
      <c r="E56" s="80">
        <v>3097.5</v>
      </c>
      <c r="F56" s="80">
        <v>3661.3</v>
      </c>
      <c r="G56" s="47">
        <f>SUM(F56/D56*100)</f>
        <v>100</v>
      </c>
      <c r="H56" s="80">
        <v>543</v>
      </c>
      <c r="I56" s="47">
        <f>SUM(H56/C56)</f>
        <v>0.14830797804058668</v>
      </c>
    </row>
    <row r="57" spans="1:9" s="16" customFormat="1" ht="12.75">
      <c r="A57" s="27"/>
      <c r="B57" s="16" t="s">
        <v>135</v>
      </c>
      <c r="C57" s="80"/>
      <c r="D57" s="80"/>
      <c r="E57" s="80"/>
      <c r="F57" s="80"/>
      <c r="G57" s="47"/>
      <c r="H57" s="80"/>
      <c r="I57" s="47"/>
    </row>
    <row r="58" spans="1:9" s="16" customFormat="1" ht="12.75">
      <c r="A58" s="27" t="s">
        <v>92</v>
      </c>
      <c r="B58" s="16" t="s">
        <v>93</v>
      </c>
      <c r="C58" s="80">
        <v>0</v>
      </c>
      <c r="D58" s="80">
        <v>176.3</v>
      </c>
      <c r="E58" s="80">
        <v>93.1</v>
      </c>
      <c r="F58" s="80">
        <v>176.3</v>
      </c>
      <c r="G58" s="47">
        <f>SUM(F58/D58*100)</f>
        <v>100</v>
      </c>
      <c r="H58" s="80">
        <v>0</v>
      </c>
      <c r="I58" s="47"/>
    </row>
    <row r="59" spans="1:9" s="16" customFormat="1" ht="12.75">
      <c r="A59" s="27"/>
      <c r="B59" s="16" t="s">
        <v>94</v>
      </c>
      <c r="C59" s="80"/>
      <c r="D59" s="80"/>
      <c r="E59" s="80"/>
      <c r="F59" s="80"/>
      <c r="G59" s="47"/>
      <c r="H59" s="80"/>
      <c r="I59" s="47"/>
    </row>
    <row r="60" spans="1:9" s="16" customFormat="1" ht="12.75">
      <c r="A60" s="27" t="s">
        <v>21</v>
      </c>
      <c r="B60" s="16" t="s">
        <v>95</v>
      </c>
      <c r="C60" s="80">
        <f>SUM(C62:C65)</f>
        <v>0</v>
      </c>
      <c r="D60" s="80">
        <f>SUM(D62:D65)</f>
        <v>362.8</v>
      </c>
      <c r="E60" s="80">
        <f>SUM(E62:E65)</f>
        <v>0</v>
      </c>
      <c r="F60" s="80">
        <f>SUM(F62:F65)</f>
        <v>362.8</v>
      </c>
      <c r="G60" s="47">
        <f>SUM(F60/D60*100)</f>
        <v>100</v>
      </c>
      <c r="H60" s="80">
        <f>SUM(H62:H65)</f>
        <v>0</v>
      </c>
      <c r="I60" s="47"/>
    </row>
    <row r="61" spans="1:9" s="16" customFormat="1" ht="12.75">
      <c r="A61" s="27"/>
      <c r="B61" s="16" t="s">
        <v>30</v>
      </c>
      <c r="C61" s="80"/>
      <c r="D61" s="80"/>
      <c r="E61" s="80"/>
      <c r="F61" s="80"/>
      <c r="G61" s="47"/>
      <c r="H61" s="80"/>
      <c r="I61" s="47"/>
    </row>
    <row r="62" spans="1:9" s="16" customFormat="1" ht="12.75">
      <c r="A62" s="27"/>
      <c r="B62" s="16" t="s">
        <v>96</v>
      </c>
      <c r="C62" s="80"/>
      <c r="D62" s="80"/>
      <c r="E62" s="80"/>
      <c r="F62" s="80"/>
      <c r="G62" s="47"/>
      <c r="H62" s="80"/>
      <c r="I62" s="47"/>
    </row>
    <row r="63" spans="1:9" s="16" customFormat="1" ht="38.25">
      <c r="A63" s="27" t="s">
        <v>147</v>
      </c>
      <c r="B63" s="43" t="s">
        <v>146</v>
      </c>
      <c r="C63" s="80">
        <v>0</v>
      </c>
      <c r="D63" s="80">
        <v>0</v>
      </c>
      <c r="E63" s="80">
        <v>0</v>
      </c>
      <c r="F63" s="80">
        <v>0</v>
      </c>
      <c r="G63" s="47"/>
      <c r="H63" s="80">
        <v>0</v>
      </c>
      <c r="I63" s="47">
        <v>0</v>
      </c>
    </row>
    <row r="64" spans="1:9" s="16" customFormat="1" ht="25.5">
      <c r="A64" s="5" t="s">
        <v>171</v>
      </c>
      <c r="B64" s="53" t="s">
        <v>172</v>
      </c>
      <c r="C64" s="80">
        <v>0</v>
      </c>
      <c r="D64" s="80">
        <v>174</v>
      </c>
      <c r="E64" s="80">
        <v>0</v>
      </c>
      <c r="F64" s="81">
        <v>174</v>
      </c>
      <c r="G64" s="47">
        <v>0</v>
      </c>
      <c r="H64" s="80">
        <v>0</v>
      </c>
      <c r="I64" s="47">
        <v>0</v>
      </c>
    </row>
    <row r="65" spans="1:9" s="16" customFormat="1" ht="38.25">
      <c r="A65" s="5" t="s">
        <v>173</v>
      </c>
      <c r="B65" s="53" t="s">
        <v>174</v>
      </c>
      <c r="C65" s="80">
        <v>0</v>
      </c>
      <c r="D65" s="80">
        <v>188.8</v>
      </c>
      <c r="E65" s="80">
        <v>0</v>
      </c>
      <c r="F65" s="80">
        <v>188.8</v>
      </c>
      <c r="G65" s="47">
        <f>SUM(F65/D65*100)</f>
        <v>100</v>
      </c>
      <c r="H65" s="80">
        <v>0</v>
      </c>
      <c r="I65" s="47">
        <v>0</v>
      </c>
    </row>
    <row r="66" spans="1:9" s="16" customFormat="1" ht="12.75">
      <c r="A66" s="30" t="s">
        <v>31</v>
      </c>
      <c r="B66" s="26" t="s">
        <v>97</v>
      </c>
      <c r="C66" s="80">
        <f>SUM(C68+C70)</f>
        <v>170</v>
      </c>
      <c r="D66" s="80">
        <f>SUM(D68+D70)</f>
        <v>152.2</v>
      </c>
      <c r="E66" s="80">
        <f>SUM(E68+E70)</f>
        <v>28.2</v>
      </c>
      <c r="F66" s="80">
        <f>SUM(F68+F70)</f>
        <v>152.2</v>
      </c>
      <c r="G66" s="47">
        <f>SUM(F66/D66*100)</f>
        <v>100</v>
      </c>
      <c r="H66" s="80">
        <f>SUM(H68+H70)</f>
        <v>137</v>
      </c>
      <c r="I66" s="47">
        <f>SUM(H66/C66)</f>
        <v>0.8058823529411765</v>
      </c>
    </row>
    <row r="67" spans="1:9" s="16" customFormat="1" ht="12.75">
      <c r="A67" s="30"/>
      <c r="B67" s="26" t="s">
        <v>29</v>
      </c>
      <c r="C67" s="80"/>
      <c r="D67" s="80"/>
      <c r="E67" s="80"/>
      <c r="F67" s="80"/>
      <c r="G67" s="47"/>
      <c r="H67" s="80"/>
      <c r="I67" s="47"/>
    </row>
    <row r="68" spans="1:9" s="16" customFormat="1" ht="12.75">
      <c r="A68" s="30" t="s">
        <v>98</v>
      </c>
      <c r="B68" s="26" t="s">
        <v>99</v>
      </c>
      <c r="C68" s="80">
        <v>124</v>
      </c>
      <c r="D68" s="80">
        <v>124</v>
      </c>
      <c r="E68" s="80">
        <v>28.2</v>
      </c>
      <c r="F68" s="80">
        <v>124</v>
      </c>
      <c r="G68" s="47">
        <f>SUM(F68/D68*100)</f>
        <v>100</v>
      </c>
      <c r="H68" s="80">
        <v>137</v>
      </c>
      <c r="I68" s="47">
        <f>SUM(H68/C68)</f>
        <v>1.1048387096774193</v>
      </c>
    </row>
    <row r="69" spans="1:9" s="16" customFormat="1" ht="12.75">
      <c r="A69" s="30"/>
      <c r="B69" s="26" t="s">
        <v>100</v>
      </c>
      <c r="C69" s="80"/>
      <c r="D69" s="80"/>
      <c r="E69" s="80"/>
      <c r="F69" s="80"/>
      <c r="G69" s="47"/>
      <c r="H69" s="80"/>
      <c r="I69" s="47"/>
    </row>
    <row r="70" spans="1:9" s="16" customFormat="1" ht="63.75">
      <c r="A70" s="4" t="s">
        <v>161</v>
      </c>
      <c r="B70" s="71" t="s">
        <v>160</v>
      </c>
      <c r="C70" s="80">
        <v>46</v>
      </c>
      <c r="D70" s="80">
        <v>28.2</v>
      </c>
      <c r="E70" s="80"/>
      <c r="F70" s="80">
        <v>28.2</v>
      </c>
      <c r="G70" s="47"/>
      <c r="H70" s="80">
        <v>0</v>
      </c>
      <c r="I70" s="47"/>
    </row>
    <row r="71" spans="1:9" s="16" customFormat="1" ht="12.75">
      <c r="A71" s="30" t="s">
        <v>56</v>
      </c>
      <c r="B71" s="26" t="s">
        <v>32</v>
      </c>
      <c r="C71" s="80">
        <f>C72+C75</f>
        <v>98</v>
      </c>
      <c r="D71" s="80">
        <f>D72+D75</f>
        <v>98</v>
      </c>
      <c r="E71" s="80">
        <f>E72+E75</f>
        <v>64</v>
      </c>
      <c r="F71" s="80">
        <f>F72+F75</f>
        <v>98</v>
      </c>
      <c r="G71" s="47">
        <f>SUM(F71/D71*100)</f>
        <v>100</v>
      </c>
      <c r="H71" s="80">
        <f>H72+H75</f>
        <v>98</v>
      </c>
      <c r="I71" s="47">
        <f>SUM(H71/C71)</f>
        <v>1</v>
      </c>
    </row>
    <row r="72" spans="1:9" s="16" customFormat="1" ht="12.75">
      <c r="A72" s="30" t="s">
        <v>101</v>
      </c>
      <c r="B72" s="26" t="s">
        <v>102</v>
      </c>
      <c r="C72" s="80">
        <v>0</v>
      </c>
      <c r="D72" s="80">
        <v>0</v>
      </c>
      <c r="E72" s="80">
        <v>0</v>
      </c>
      <c r="F72" s="80">
        <v>0</v>
      </c>
      <c r="G72" s="47"/>
      <c r="H72" s="80">
        <v>0</v>
      </c>
      <c r="I72" s="47">
        <v>0</v>
      </c>
    </row>
    <row r="73" spans="1:9" s="16" customFormat="1" ht="12.75">
      <c r="A73" s="30"/>
      <c r="B73" s="26" t="s">
        <v>103</v>
      </c>
      <c r="C73" s="80"/>
      <c r="D73" s="80"/>
      <c r="E73" s="80"/>
      <c r="F73" s="80"/>
      <c r="G73" s="47"/>
      <c r="H73" s="80"/>
      <c r="I73" s="47"/>
    </row>
    <row r="74" spans="1:9" s="16" customFormat="1" ht="12.75">
      <c r="A74" s="30"/>
      <c r="B74" s="26" t="s">
        <v>104</v>
      </c>
      <c r="C74" s="80"/>
      <c r="D74" s="80"/>
      <c r="E74" s="80"/>
      <c r="F74" s="80"/>
      <c r="G74" s="47"/>
      <c r="H74" s="80"/>
      <c r="I74" s="47"/>
    </row>
    <row r="75" spans="1:9" s="16" customFormat="1" ht="12.75">
      <c r="A75" s="30" t="s">
        <v>130</v>
      </c>
      <c r="B75" s="26" t="s">
        <v>131</v>
      </c>
      <c r="C75" s="80">
        <v>98</v>
      </c>
      <c r="D75" s="80">
        <v>98</v>
      </c>
      <c r="E75" s="80">
        <v>64</v>
      </c>
      <c r="F75" s="80">
        <v>98</v>
      </c>
      <c r="G75" s="47">
        <f>SUM(F75/D75*100)</f>
        <v>100</v>
      </c>
      <c r="H75" s="80">
        <v>98</v>
      </c>
      <c r="I75" s="47">
        <v>0</v>
      </c>
    </row>
    <row r="76" spans="1:9" s="16" customFormat="1" ht="12.75">
      <c r="A76" s="30"/>
      <c r="B76" s="26" t="s">
        <v>132</v>
      </c>
      <c r="C76" s="80"/>
      <c r="D76" s="80"/>
      <c r="E76" s="80"/>
      <c r="F76" s="80"/>
      <c r="G76" s="47"/>
      <c r="H76" s="80"/>
      <c r="I76" s="47"/>
    </row>
    <row r="77" spans="1:9" s="16" customFormat="1" ht="12.75">
      <c r="A77" s="30"/>
      <c r="B77" s="26" t="s">
        <v>133</v>
      </c>
      <c r="C77" s="80"/>
      <c r="D77" s="80"/>
      <c r="E77" s="80"/>
      <c r="F77" s="80"/>
      <c r="G77" s="47"/>
      <c r="H77" s="80"/>
      <c r="I77" s="47"/>
    </row>
    <row r="78" spans="1:9" s="16" customFormat="1" ht="12.75">
      <c r="A78" s="30"/>
      <c r="B78" s="26" t="s">
        <v>134</v>
      </c>
      <c r="C78" s="80"/>
      <c r="D78" s="80"/>
      <c r="E78" s="80"/>
      <c r="F78" s="80"/>
      <c r="G78" s="47"/>
      <c r="H78" s="80"/>
      <c r="I78" s="47"/>
    </row>
    <row r="79" spans="1:9" s="16" customFormat="1" ht="12.75">
      <c r="A79" s="30"/>
      <c r="B79" s="26"/>
      <c r="C79" s="80"/>
      <c r="D79" s="80"/>
      <c r="E79" s="80"/>
      <c r="F79" s="80"/>
      <c r="G79" s="47"/>
      <c r="H79" s="80"/>
      <c r="I79" s="47"/>
    </row>
    <row r="80" spans="1:9" s="32" customFormat="1" ht="15.75">
      <c r="A80" s="30"/>
      <c r="B80" s="31" t="s">
        <v>105</v>
      </c>
      <c r="C80" s="41">
        <f>SUM(C12+C51)</f>
        <v>4699.3</v>
      </c>
      <c r="D80" s="41">
        <f>SUM(D12+D51)</f>
        <v>5220.6</v>
      </c>
      <c r="E80" s="41">
        <f>SUM(E12+E51)</f>
        <v>3790.2999999999997</v>
      </c>
      <c r="F80" s="41">
        <f>SUM(F12+F51)</f>
        <v>5239.8</v>
      </c>
      <c r="G80" s="47">
        <f>SUM(F80/D80*100)</f>
        <v>100.36777381910125</v>
      </c>
      <c r="H80" s="41">
        <f>SUM(H12+H51)</f>
        <v>1483</v>
      </c>
      <c r="I80" s="47">
        <f>SUM(H80/C80)</f>
        <v>0.31557891600876725</v>
      </c>
    </row>
    <row r="81" spans="1:9" s="32" customFormat="1" ht="15.75">
      <c r="A81" s="33"/>
      <c r="B81" s="31"/>
      <c r="C81" s="41"/>
      <c r="D81" s="41"/>
      <c r="E81" s="41"/>
      <c r="F81" s="41"/>
      <c r="G81" s="47"/>
      <c r="H81" s="41"/>
      <c r="I81" s="47"/>
    </row>
    <row r="82" spans="1:9" s="32" customFormat="1" ht="12.75">
      <c r="A82" s="33"/>
      <c r="B82" s="39" t="s">
        <v>116</v>
      </c>
      <c r="C82" s="41"/>
      <c r="D82" s="41"/>
      <c r="E82" s="41"/>
      <c r="F82" s="41"/>
      <c r="G82" s="47"/>
      <c r="H82" s="41"/>
      <c r="I82" s="47"/>
    </row>
    <row r="83" spans="1:9" s="32" customFormat="1" ht="12.75">
      <c r="A83" s="33"/>
      <c r="B83" s="34"/>
      <c r="C83" s="41"/>
      <c r="D83" s="41"/>
      <c r="E83" s="41"/>
      <c r="F83" s="41"/>
      <c r="G83" s="47"/>
      <c r="H83" s="41"/>
      <c r="I83" s="47"/>
    </row>
    <row r="84" spans="1:9" s="32" customFormat="1" ht="12.75">
      <c r="A84" s="35" t="s">
        <v>2</v>
      </c>
      <c r="B84" s="36" t="s">
        <v>6</v>
      </c>
      <c r="C84" s="41">
        <f>SUM(C86:C89)</f>
        <v>879.3</v>
      </c>
      <c r="D84" s="41">
        <f>SUM(D86:D89)</f>
        <v>1005.9</v>
      </c>
      <c r="E84" s="41">
        <f>SUM(E86:E89)</f>
        <v>869.9</v>
      </c>
      <c r="F84" s="41">
        <f>SUM(F86:F89)</f>
        <v>1005.9</v>
      </c>
      <c r="G84" s="47">
        <f>SUM(F84/D84*100)</f>
        <v>100</v>
      </c>
      <c r="H84" s="41">
        <f>SUM(H86:H89)</f>
        <v>883</v>
      </c>
      <c r="I84" s="47">
        <f>SUM(H84/C84)</f>
        <v>1.0042078926418743</v>
      </c>
    </row>
    <row r="85" spans="1:9" s="32" customFormat="1" ht="12.75">
      <c r="A85" s="33" t="s">
        <v>9</v>
      </c>
      <c r="B85" s="34" t="s">
        <v>33</v>
      </c>
      <c r="C85" s="41"/>
      <c r="D85" s="41"/>
      <c r="E85" s="41"/>
      <c r="F85" s="41"/>
      <c r="G85" s="47"/>
      <c r="H85" s="41"/>
      <c r="I85" s="47"/>
    </row>
    <row r="86" spans="1:9" s="32" customFormat="1" ht="12.75">
      <c r="A86" s="33"/>
      <c r="B86" s="34" t="s">
        <v>35</v>
      </c>
      <c r="C86" s="41">
        <v>879</v>
      </c>
      <c r="D86" s="41">
        <v>967.9</v>
      </c>
      <c r="E86" s="41">
        <v>839</v>
      </c>
      <c r="F86" s="41">
        <v>967.9</v>
      </c>
      <c r="G86" s="47">
        <f>SUM(F86/D86*100)</f>
        <v>100</v>
      </c>
      <c r="H86" s="41">
        <v>313.2</v>
      </c>
      <c r="I86" s="47">
        <f>SUM(H86/C86)</f>
        <v>0.3563139931740614</v>
      </c>
    </row>
    <row r="87" spans="1:9" s="32" customFormat="1" ht="12.75">
      <c r="A87" s="35"/>
      <c r="B87" s="34" t="s">
        <v>34</v>
      </c>
      <c r="C87" s="41"/>
      <c r="D87" s="41"/>
      <c r="E87" s="41"/>
      <c r="F87" s="41"/>
      <c r="G87" s="47"/>
      <c r="H87" s="41"/>
      <c r="I87" s="47"/>
    </row>
    <row r="88" spans="1:9" s="32" customFormat="1" ht="12.75">
      <c r="A88" s="72" t="s">
        <v>169</v>
      </c>
      <c r="B88" s="62" t="s">
        <v>170</v>
      </c>
      <c r="C88" s="41"/>
      <c r="D88" s="41">
        <v>30</v>
      </c>
      <c r="E88" s="41">
        <v>24.5</v>
      </c>
      <c r="F88" s="41">
        <v>30</v>
      </c>
      <c r="G88" s="47"/>
      <c r="H88" s="41"/>
      <c r="I88" s="47"/>
    </row>
    <row r="89" spans="1:9" s="32" customFormat="1" ht="12.75">
      <c r="A89" s="35" t="s">
        <v>125</v>
      </c>
      <c r="B89" s="34" t="s">
        <v>7</v>
      </c>
      <c r="C89" s="41">
        <v>0.3</v>
      </c>
      <c r="D89" s="41">
        <v>8</v>
      </c>
      <c r="E89" s="41">
        <v>6.4</v>
      </c>
      <c r="F89" s="41">
        <v>8</v>
      </c>
      <c r="G89" s="47">
        <f>SUM(F89/D89*100)</f>
        <v>100</v>
      </c>
      <c r="H89" s="41">
        <v>569.8</v>
      </c>
      <c r="I89" s="47">
        <f>SUM(H89/C89)</f>
        <v>1899.3333333333333</v>
      </c>
    </row>
    <row r="90" spans="1:9" s="32" customFormat="1" ht="12.75">
      <c r="A90" s="35" t="s">
        <v>106</v>
      </c>
      <c r="B90" s="34" t="s">
        <v>107</v>
      </c>
      <c r="C90" s="41">
        <f>SUM(C91)</f>
        <v>124</v>
      </c>
      <c r="D90" s="41">
        <f>SUM(D91)</f>
        <v>124</v>
      </c>
      <c r="E90" s="41">
        <f>SUM(E91)</f>
        <v>91.7</v>
      </c>
      <c r="F90" s="41">
        <f>SUM(F91)</f>
        <v>124</v>
      </c>
      <c r="G90" s="47">
        <f>SUM(F90/D90*100)</f>
        <v>100</v>
      </c>
      <c r="H90" s="41">
        <f>SUM(H91)</f>
        <v>137</v>
      </c>
      <c r="I90" s="47">
        <f>SUM(H90/C90)</f>
        <v>1.1048387096774193</v>
      </c>
    </row>
    <row r="91" spans="1:9" s="32" customFormat="1" ht="12.75">
      <c r="A91" s="35" t="s">
        <v>108</v>
      </c>
      <c r="B91" s="34" t="s">
        <v>109</v>
      </c>
      <c r="C91" s="41">
        <v>124</v>
      </c>
      <c r="D91" s="41">
        <v>124</v>
      </c>
      <c r="E91" s="41">
        <v>91.7</v>
      </c>
      <c r="F91" s="41">
        <v>124</v>
      </c>
      <c r="G91" s="47">
        <f>SUM(F91/D91*100)</f>
        <v>100</v>
      </c>
      <c r="H91" s="41">
        <v>137</v>
      </c>
      <c r="I91" s="47">
        <f>SUM(H91/C91)</f>
        <v>1.1048387096774193</v>
      </c>
    </row>
    <row r="92" spans="1:9" s="32" customFormat="1" ht="12.75">
      <c r="A92" s="35" t="s">
        <v>23</v>
      </c>
      <c r="B92" s="34" t="s">
        <v>110</v>
      </c>
      <c r="C92" s="41">
        <f>SUM(C94)</f>
        <v>0</v>
      </c>
      <c r="D92" s="41">
        <f>SUM(D94)</f>
        <v>11.9</v>
      </c>
      <c r="E92" s="41">
        <f>SUM(E94)</f>
        <v>11.6</v>
      </c>
      <c r="F92" s="41">
        <f>SUM(F94)</f>
        <v>11.9</v>
      </c>
      <c r="G92" s="47">
        <f>SUM(F92/D92*100)</f>
        <v>100</v>
      </c>
      <c r="H92" s="41">
        <f>SUM(H94)</f>
        <v>0</v>
      </c>
      <c r="I92" s="47"/>
    </row>
    <row r="93" spans="1:9" s="32" customFormat="1" ht="12.75">
      <c r="A93" s="35"/>
      <c r="B93" s="34" t="s">
        <v>111</v>
      </c>
      <c r="C93" s="41"/>
      <c r="D93" s="41"/>
      <c r="E93" s="41"/>
      <c r="F93" s="41"/>
      <c r="G93" s="47"/>
      <c r="H93" s="41"/>
      <c r="I93" s="47"/>
    </row>
    <row r="94" spans="1:9" s="32" customFormat="1" ht="12.75">
      <c r="A94" s="35" t="s">
        <v>43</v>
      </c>
      <c r="B94" s="34" t="s">
        <v>44</v>
      </c>
      <c r="C94" s="41">
        <v>0</v>
      </c>
      <c r="D94" s="41">
        <v>11.9</v>
      </c>
      <c r="E94" s="41">
        <v>11.6</v>
      </c>
      <c r="F94" s="41">
        <v>11.9</v>
      </c>
      <c r="G94" s="47">
        <f>SUM(F94/D94*100)</f>
        <v>100</v>
      </c>
      <c r="H94" s="41">
        <v>0</v>
      </c>
      <c r="I94" s="47"/>
    </row>
    <row r="95" spans="1:9" s="32" customFormat="1" ht="12.75">
      <c r="A95" s="44" t="s">
        <v>148</v>
      </c>
      <c r="B95" s="45" t="s">
        <v>149</v>
      </c>
      <c r="C95" s="41">
        <f>C96+C97</f>
        <v>0</v>
      </c>
      <c r="D95" s="41">
        <f>D96+D97</f>
        <v>383.4</v>
      </c>
      <c r="E95" s="41">
        <f>E96+E97</f>
        <v>7.2</v>
      </c>
      <c r="F95" s="41">
        <f>F96+F97</f>
        <v>383.4</v>
      </c>
      <c r="G95" s="47">
        <f>SUM(F95/D95*100)</f>
        <v>100</v>
      </c>
      <c r="H95" s="41">
        <f>H96+H97</f>
        <v>0</v>
      </c>
      <c r="I95" s="47"/>
    </row>
    <row r="96" spans="1:9" s="32" customFormat="1" ht="12.75">
      <c r="A96" s="44" t="s">
        <v>150</v>
      </c>
      <c r="B96" s="45" t="s">
        <v>151</v>
      </c>
      <c r="C96" s="41">
        <v>0</v>
      </c>
      <c r="D96" s="41">
        <v>383.4</v>
      </c>
      <c r="E96" s="41">
        <v>7.2</v>
      </c>
      <c r="F96" s="41">
        <v>383.4</v>
      </c>
      <c r="G96" s="47">
        <f aca="true" t="shared" si="2" ref="G96:G109">SUM(F96/D96*100)</f>
        <v>100</v>
      </c>
      <c r="H96" s="41">
        <v>0</v>
      </c>
      <c r="I96" s="47"/>
    </row>
    <row r="97" spans="1:9" s="32" customFormat="1" ht="12.75">
      <c r="A97" s="44" t="s">
        <v>152</v>
      </c>
      <c r="B97" s="45" t="s">
        <v>153</v>
      </c>
      <c r="C97" s="41">
        <v>0</v>
      </c>
      <c r="D97" s="41">
        <v>0</v>
      </c>
      <c r="E97" s="41">
        <v>0</v>
      </c>
      <c r="F97" s="41">
        <v>0</v>
      </c>
      <c r="G97" s="47"/>
      <c r="H97" s="41">
        <f>SUM(H99:H100)</f>
        <v>0</v>
      </c>
      <c r="I97" s="47">
        <v>0</v>
      </c>
    </row>
    <row r="98" spans="1:9" s="32" customFormat="1" ht="12" customHeight="1">
      <c r="A98" s="9" t="s">
        <v>5</v>
      </c>
      <c r="B98" s="46" t="s">
        <v>1</v>
      </c>
      <c r="C98" s="41">
        <f>C101+C102</f>
        <v>452.7</v>
      </c>
      <c r="D98" s="41">
        <f>D101+D102</f>
        <v>469.9</v>
      </c>
      <c r="E98" s="41">
        <f>E101+E102</f>
        <v>279.2</v>
      </c>
      <c r="F98" s="41">
        <f>F101+F102</f>
        <v>469.9</v>
      </c>
      <c r="G98" s="47">
        <f t="shared" si="2"/>
        <v>100</v>
      </c>
      <c r="H98" s="41">
        <f>H99+H100+H102</f>
        <v>463</v>
      </c>
      <c r="I98" s="47">
        <f>SUM(H98/C98)</f>
        <v>1.0227523746410427</v>
      </c>
    </row>
    <row r="99" spans="1:9" s="32" customFormat="1" ht="12.75" hidden="1">
      <c r="A99" s="9" t="s">
        <v>36</v>
      </c>
      <c r="B99" s="46" t="s">
        <v>37</v>
      </c>
      <c r="C99" s="41">
        <v>0</v>
      </c>
      <c r="D99" s="41">
        <v>0</v>
      </c>
      <c r="E99" s="41">
        <v>0</v>
      </c>
      <c r="F99" s="41">
        <v>0</v>
      </c>
      <c r="G99" s="47" t="e">
        <f t="shared" si="2"/>
        <v>#DIV/0!</v>
      </c>
      <c r="H99" s="41">
        <v>0</v>
      </c>
      <c r="I99" s="47" t="e">
        <f>SUM(H99/C99)</f>
        <v>#DIV/0!</v>
      </c>
    </row>
    <row r="100" spans="1:9" s="32" customFormat="1" ht="12.75" hidden="1">
      <c r="A100" s="9" t="s">
        <v>10</v>
      </c>
      <c r="B100" s="45" t="s">
        <v>154</v>
      </c>
      <c r="C100" s="41">
        <v>0</v>
      </c>
      <c r="D100" s="41">
        <v>0</v>
      </c>
      <c r="E100" s="41">
        <v>0</v>
      </c>
      <c r="F100" s="41">
        <v>0</v>
      </c>
      <c r="G100" s="47" t="e">
        <f t="shared" si="2"/>
        <v>#DIV/0!</v>
      </c>
      <c r="H100" s="41">
        <v>0</v>
      </c>
      <c r="I100" s="47" t="e">
        <f>SUM(H100/C100)</f>
        <v>#DIV/0!</v>
      </c>
    </row>
    <row r="101" spans="1:9" s="32" customFormat="1" ht="12.75">
      <c r="A101" s="4" t="s">
        <v>10</v>
      </c>
      <c r="B101" s="62" t="s">
        <v>154</v>
      </c>
      <c r="C101" s="41"/>
      <c r="D101" s="41">
        <v>0</v>
      </c>
      <c r="E101" s="41">
        <v>0</v>
      </c>
      <c r="F101" s="41">
        <v>0</v>
      </c>
      <c r="G101" s="47"/>
      <c r="H101" s="41">
        <v>0</v>
      </c>
      <c r="I101" s="47">
        <v>0</v>
      </c>
    </row>
    <row r="102" spans="1:9" s="32" customFormat="1" ht="12.75">
      <c r="A102" s="9" t="s">
        <v>38</v>
      </c>
      <c r="B102" s="45" t="s">
        <v>39</v>
      </c>
      <c r="C102" s="41">
        <v>452.7</v>
      </c>
      <c r="D102" s="41">
        <v>469.9</v>
      </c>
      <c r="E102" s="41">
        <v>279.2</v>
      </c>
      <c r="F102" s="41">
        <v>469.9</v>
      </c>
      <c r="G102" s="47">
        <f t="shared" si="2"/>
        <v>100</v>
      </c>
      <c r="H102" s="41">
        <v>463</v>
      </c>
      <c r="I102" s="47">
        <f>SUM(H102/C102)</f>
        <v>1.0227523746410427</v>
      </c>
    </row>
    <row r="103" spans="1:9" s="32" customFormat="1" ht="12.75">
      <c r="A103" s="33" t="s">
        <v>123</v>
      </c>
      <c r="B103" s="34" t="s">
        <v>118</v>
      </c>
      <c r="C103" s="41">
        <f>C104</f>
        <v>0</v>
      </c>
      <c r="D103" s="41">
        <f>D104</f>
        <v>0</v>
      </c>
      <c r="E103" s="41">
        <f>E104</f>
        <v>0</v>
      </c>
      <c r="F103" s="41">
        <f>F104</f>
        <v>0</v>
      </c>
      <c r="G103" s="47">
        <v>0</v>
      </c>
      <c r="H103" s="41">
        <f>H104</f>
        <v>0</v>
      </c>
      <c r="I103" s="47">
        <v>0</v>
      </c>
    </row>
    <row r="104" spans="1:9" s="32" customFormat="1" ht="12.75">
      <c r="A104" s="33" t="s">
        <v>124</v>
      </c>
      <c r="B104" s="34" t="s">
        <v>122</v>
      </c>
      <c r="C104" s="41">
        <v>0</v>
      </c>
      <c r="D104" s="41">
        <v>0</v>
      </c>
      <c r="E104" s="41">
        <v>0</v>
      </c>
      <c r="F104" s="41">
        <v>0</v>
      </c>
      <c r="G104" s="47">
        <v>0</v>
      </c>
      <c r="H104" s="41">
        <v>0</v>
      </c>
      <c r="I104" s="47">
        <v>0</v>
      </c>
    </row>
    <row r="105" spans="1:9" s="32" customFormat="1" ht="12.75">
      <c r="A105" s="33" t="s">
        <v>3</v>
      </c>
      <c r="B105" s="34" t="s">
        <v>159</v>
      </c>
      <c r="C105" s="41">
        <f>C106+C107</f>
        <v>3243.3</v>
      </c>
      <c r="D105" s="41">
        <f>D106+D107</f>
        <v>3225.5</v>
      </c>
      <c r="E105" s="41">
        <f>E106+E107</f>
        <v>2412.9</v>
      </c>
      <c r="F105" s="41">
        <f>F106+F107</f>
        <v>3225.5</v>
      </c>
      <c r="G105" s="47">
        <f t="shared" si="2"/>
        <v>100</v>
      </c>
      <c r="H105" s="41">
        <f>H106+H107</f>
        <v>0</v>
      </c>
      <c r="I105" s="47">
        <f>SUM(H105/C105)</f>
        <v>0</v>
      </c>
    </row>
    <row r="106" spans="1:9" s="32" customFormat="1" ht="12.75">
      <c r="A106" s="33" t="s">
        <v>4</v>
      </c>
      <c r="B106" s="34" t="s">
        <v>8</v>
      </c>
      <c r="C106" s="41">
        <v>3243.3</v>
      </c>
      <c r="D106" s="41">
        <v>3225.5</v>
      </c>
      <c r="E106" s="41">
        <v>2412.9</v>
      </c>
      <c r="F106" s="41">
        <v>3225.5</v>
      </c>
      <c r="G106" s="47">
        <f t="shared" si="2"/>
        <v>100</v>
      </c>
      <c r="H106" s="41">
        <v>0</v>
      </c>
      <c r="I106" s="47">
        <f>SUM(H106/C106)</f>
        <v>0</v>
      </c>
    </row>
    <row r="107" spans="1:9" s="32" customFormat="1" ht="12.75">
      <c r="A107" s="33" t="s">
        <v>155</v>
      </c>
      <c r="B107" s="34" t="s">
        <v>156</v>
      </c>
      <c r="C107" s="41">
        <v>0</v>
      </c>
      <c r="D107" s="41">
        <v>0</v>
      </c>
      <c r="E107" s="41">
        <v>0</v>
      </c>
      <c r="F107" s="41">
        <v>0</v>
      </c>
      <c r="G107" s="47">
        <v>0</v>
      </c>
      <c r="H107" s="41">
        <v>0</v>
      </c>
      <c r="I107" s="47">
        <v>0</v>
      </c>
    </row>
    <row r="108" spans="1:9" s="32" customFormat="1" ht="12.75" hidden="1">
      <c r="A108" s="33" t="s">
        <v>126</v>
      </c>
      <c r="B108" s="34" t="s">
        <v>128</v>
      </c>
      <c r="C108" s="41">
        <f>C109</f>
        <v>0</v>
      </c>
      <c r="D108" s="41">
        <f>D109</f>
        <v>0</v>
      </c>
      <c r="E108" s="41">
        <f>E109</f>
        <v>0</v>
      </c>
      <c r="F108" s="41">
        <f>F109</f>
        <v>0</v>
      </c>
      <c r="G108" s="47" t="e">
        <f t="shared" si="2"/>
        <v>#DIV/0!</v>
      </c>
      <c r="H108" s="41">
        <f>H109</f>
        <v>0</v>
      </c>
      <c r="I108" s="47" t="e">
        <f>SUM(H108/C108)</f>
        <v>#DIV/0!</v>
      </c>
    </row>
    <row r="109" spans="1:9" s="32" customFormat="1" ht="12.75" hidden="1">
      <c r="A109" s="33" t="s">
        <v>127</v>
      </c>
      <c r="B109" s="34" t="s">
        <v>129</v>
      </c>
      <c r="C109" s="41">
        <v>0</v>
      </c>
      <c r="D109" s="41">
        <v>0</v>
      </c>
      <c r="E109" s="41">
        <v>0</v>
      </c>
      <c r="F109" s="41">
        <v>0</v>
      </c>
      <c r="G109" s="47" t="e">
        <f t="shared" si="2"/>
        <v>#DIV/0!</v>
      </c>
      <c r="H109" s="41">
        <v>0</v>
      </c>
      <c r="I109" s="47" t="e">
        <f>SUM(H109/C109)</f>
        <v>#DIV/0!</v>
      </c>
    </row>
    <row r="110" spans="1:9" s="32" customFormat="1" ht="12.75">
      <c r="A110" s="4" t="s">
        <v>126</v>
      </c>
      <c r="B110" s="62" t="s">
        <v>128</v>
      </c>
      <c r="C110" s="41">
        <f>C111</f>
        <v>0</v>
      </c>
      <c r="D110" s="41">
        <f>D111</f>
        <v>0</v>
      </c>
      <c r="E110" s="41">
        <f>E111</f>
        <v>0</v>
      </c>
      <c r="F110" s="41">
        <f>F111</f>
        <v>0</v>
      </c>
      <c r="G110" s="47"/>
      <c r="H110" s="41">
        <f>H111</f>
        <v>0</v>
      </c>
      <c r="I110" s="47"/>
    </row>
    <row r="111" spans="1:9" s="32" customFormat="1" ht="12.75">
      <c r="A111" s="4" t="s">
        <v>127</v>
      </c>
      <c r="B111" s="62" t="s">
        <v>129</v>
      </c>
      <c r="C111" s="41">
        <v>0</v>
      </c>
      <c r="D111" s="41">
        <v>0</v>
      </c>
      <c r="E111" s="41">
        <v>0</v>
      </c>
      <c r="F111" s="41">
        <v>0</v>
      </c>
      <c r="G111" s="47"/>
      <c r="H111" s="41">
        <v>0</v>
      </c>
      <c r="I111" s="47"/>
    </row>
    <row r="112" spans="1:9" s="32" customFormat="1" ht="12.75">
      <c r="A112" s="38"/>
      <c r="C112" s="41"/>
      <c r="D112" s="41"/>
      <c r="E112" s="41"/>
      <c r="F112" s="41"/>
      <c r="G112" s="47"/>
      <c r="H112" s="41"/>
      <c r="I112" s="47"/>
    </row>
    <row r="113" spans="1:9" s="32" customFormat="1" ht="12.75">
      <c r="A113" s="38"/>
      <c r="B113" s="32" t="s">
        <v>112</v>
      </c>
      <c r="C113" s="41">
        <f>C84+C90+C95+C98+C103+C105+C108+C92+C110</f>
        <v>4699.3</v>
      </c>
      <c r="D113" s="41">
        <f>D84+D90+D95+D98+D103+D105+D108+D92+D110</f>
        <v>5220.6</v>
      </c>
      <c r="E113" s="41">
        <f>E84+E90+E95+E98+E103+E105+E108+E92+E110</f>
        <v>3672.5</v>
      </c>
      <c r="F113" s="41">
        <f>F84+F90+F95+F98+F103+F105+F108+F92+F110</f>
        <v>5220.6</v>
      </c>
      <c r="G113" s="47">
        <f>SUM(F113/D113*100)</f>
        <v>100</v>
      </c>
      <c r="H113" s="41">
        <f>H84+H90+H95+H98+H103+H105+H108+H92</f>
        <v>1483</v>
      </c>
      <c r="I113" s="47">
        <f>SUM(H113/C113)</f>
        <v>0.31557891600876725</v>
      </c>
    </row>
    <row r="114" spans="1:9" s="32" customFormat="1" ht="12.75">
      <c r="A114" s="38"/>
      <c r="C114" s="41"/>
      <c r="D114" s="41"/>
      <c r="E114" s="41"/>
      <c r="F114" s="41"/>
      <c r="G114" s="41"/>
      <c r="H114" s="41"/>
      <c r="I114" s="47"/>
    </row>
    <row r="115" spans="1:9" s="61" customFormat="1" ht="12.75">
      <c r="A115" s="60"/>
      <c r="B115" s="64" t="s">
        <v>113</v>
      </c>
      <c r="C115" s="82">
        <f aca="true" t="shared" si="3" ref="C115:H115">SUM(C80-C113)</f>
        <v>0</v>
      </c>
      <c r="D115" s="82">
        <f t="shared" si="3"/>
        <v>0</v>
      </c>
      <c r="E115" s="82">
        <f t="shared" si="3"/>
        <v>117.79999999999973</v>
      </c>
      <c r="F115" s="70">
        <f t="shared" si="3"/>
        <v>19.199999999999818</v>
      </c>
      <c r="G115" s="82"/>
      <c r="H115" s="82">
        <f t="shared" si="3"/>
        <v>0</v>
      </c>
      <c r="I115" s="63"/>
    </row>
    <row r="116" spans="1:9" s="32" customFormat="1" ht="12.75">
      <c r="A116" s="38"/>
      <c r="B116" s="32" t="s">
        <v>114</v>
      </c>
      <c r="C116" s="41"/>
      <c r="D116" s="41"/>
      <c r="E116" s="41"/>
      <c r="F116" s="41"/>
      <c r="G116" s="41"/>
      <c r="H116" s="41"/>
      <c r="I116" s="37"/>
    </row>
    <row r="117" spans="1:9" s="32" customFormat="1" ht="12.75">
      <c r="A117" s="38"/>
      <c r="C117" s="41"/>
      <c r="D117" s="41"/>
      <c r="E117" s="41"/>
      <c r="F117" s="41"/>
      <c r="G117" s="41"/>
      <c r="H117" s="41"/>
      <c r="I117" s="37"/>
    </row>
    <row r="118" spans="1:9" s="32" customFormat="1" ht="12.75">
      <c r="A118" s="38"/>
      <c r="C118" s="83"/>
      <c r="D118" s="83"/>
      <c r="E118" s="83"/>
      <c r="F118" s="59"/>
      <c r="G118" s="83"/>
      <c r="H118" s="83"/>
      <c r="I118" s="69"/>
    </row>
    <row r="119" spans="1:9" s="32" customFormat="1" ht="12.75">
      <c r="A119" s="38"/>
      <c r="B119" s="32" t="s">
        <v>57</v>
      </c>
      <c r="C119" s="83"/>
      <c r="D119" s="83"/>
      <c r="E119" s="83"/>
      <c r="F119" s="59"/>
      <c r="G119" s="83"/>
      <c r="H119" s="83"/>
      <c r="I119" s="69"/>
    </row>
    <row r="120" spans="1:9" s="32" customFormat="1" ht="12.75">
      <c r="A120" s="38"/>
      <c r="B120" t="s">
        <v>175</v>
      </c>
      <c r="C120" s="83"/>
      <c r="D120" s="83"/>
      <c r="E120" s="83"/>
      <c r="F120" s="59"/>
      <c r="G120" s="83"/>
      <c r="H120" s="83"/>
      <c r="I120" s="69"/>
    </row>
    <row r="121" spans="1:9" s="32" customFormat="1" ht="12.75">
      <c r="A121" s="38"/>
      <c r="C121" s="83"/>
      <c r="D121" s="83"/>
      <c r="E121" s="83"/>
      <c r="F121" s="59"/>
      <c r="G121" s="83"/>
      <c r="H121" s="83"/>
      <c r="I121" s="69"/>
    </row>
    <row r="122" spans="1:9" s="32" customFormat="1" ht="12.75">
      <c r="A122" s="38"/>
      <c r="C122" s="83"/>
      <c r="D122" s="83"/>
      <c r="E122" s="83"/>
      <c r="F122" s="59"/>
      <c r="G122" s="83"/>
      <c r="H122" s="83"/>
      <c r="I122" s="69"/>
    </row>
    <row r="123" spans="1:9" s="32" customFormat="1" ht="12.75">
      <c r="A123" s="38"/>
      <c r="C123" s="83"/>
      <c r="D123" s="83"/>
      <c r="E123" s="83"/>
      <c r="F123" s="59"/>
      <c r="G123" s="83"/>
      <c r="H123" s="83"/>
      <c r="I123" s="69"/>
    </row>
    <row r="124" spans="1:9" s="32" customFormat="1" ht="12.75">
      <c r="A124" s="38"/>
      <c r="C124" s="83"/>
      <c r="D124" s="83"/>
      <c r="E124" s="83"/>
      <c r="F124" s="59"/>
      <c r="G124" s="83"/>
      <c r="H124" s="83"/>
      <c r="I124" s="69"/>
    </row>
    <row r="125" spans="1:9" s="32" customFormat="1" ht="12.75">
      <c r="A125" s="38"/>
      <c r="C125" s="83"/>
      <c r="D125" s="83"/>
      <c r="E125" s="83"/>
      <c r="F125" s="59"/>
      <c r="G125" s="83"/>
      <c r="H125" s="83"/>
      <c r="I125" s="69"/>
    </row>
    <row r="126" spans="1:9" s="32" customFormat="1" ht="12.75">
      <c r="A126" s="38"/>
      <c r="C126" s="83"/>
      <c r="D126" s="83"/>
      <c r="E126" s="83"/>
      <c r="F126" s="59"/>
      <c r="G126" s="83"/>
      <c r="H126" s="83"/>
      <c r="I126" s="69"/>
    </row>
    <row r="127" spans="1:9" s="32" customFormat="1" ht="12.75">
      <c r="A127" s="38"/>
      <c r="C127" s="83"/>
      <c r="D127" s="83"/>
      <c r="E127" s="83"/>
      <c r="F127" s="59"/>
      <c r="G127" s="83"/>
      <c r="H127" s="83"/>
      <c r="I127" s="69"/>
    </row>
    <row r="128" spans="1:9" s="32" customFormat="1" ht="12.75">
      <c r="A128" s="38"/>
      <c r="C128" s="83"/>
      <c r="D128" s="83"/>
      <c r="E128" s="83"/>
      <c r="F128" s="59"/>
      <c r="G128" s="83"/>
      <c r="H128" s="83"/>
      <c r="I128" s="69"/>
    </row>
    <row r="129" spans="1:9" s="32" customFormat="1" ht="12.75">
      <c r="A129" s="38"/>
      <c r="C129" s="83"/>
      <c r="D129" s="83"/>
      <c r="E129" s="83"/>
      <c r="F129" s="59"/>
      <c r="G129" s="83"/>
      <c r="H129" s="83"/>
      <c r="I129" s="69"/>
    </row>
    <row r="130" spans="1:9" s="32" customFormat="1" ht="12.75">
      <c r="A130" s="38"/>
      <c r="C130" s="83"/>
      <c r="D130" s="83"/>
      <c r="E130" s="83"/>
      <c r="F130" s="59"/>
      <c r="G130" s="83"/>
      <c r="H130" s="83"/>
      <c r="I130" s="69"/>
    </row>
    <row r="131" spans="1:9" s="32" customFormat="1" ht="12.75">
      <c r="A131" s="38"/>
      <c r="C131" s="83"/>
      <c r="D131" s="83"/>
      <c r="E131" s="83"/>
      <c r="F131" s="59"/>
      <c r="G131" s="83"/>
      <c r="H131" s="83"/>
      <c r="I131" s="69"/>
    </row>
    <row r="132" spans="1:9" s="32" customFormat="1" ht="12.75">
      <c r="A132" s="38"/>
      <c r="C132" s="83"/>
      <c r="D132" s="83"/>
      <c r="E132" s="83"/>
      <c r="F132" s="59"/>
      <c r="G132" s="83"/>
      <c r="H132" s="83"/>
      <c r="I132" s="69"/>
    </row>
    <row r="133" spans="1:9" s="32" customFormat="1" ht="12.75">
      <c r="A133" s="38"/>
      <c r="C133" s="83"/>
      <c r="D133" s="83"/>
      <c r="E133" s="83"/>
      <c r="F133" s="59"/>
      <c r="G133" s="83"/>
      <c r="H133" s="83"/>
      <c r="I133" s="69"/>
    </row>
    <row r="134" spans="1:9" s="32" customFormat="1" ht="12.75">
      <c r="A134" s="38"/>
      <c r="C134" s="83"/>
      <c r="D134" s="83"/>
      <c r="E134" s="83"/>
      <c r="F134" s="59"/>
      <c r="G134" s="83"/>
      <c r="H134" s="83"/>
      <c r="I134" s="69"/>
    </row>
    <row r="135" spans="1:9" s="32" customFormat="1" ht="12.75">
      <c r="A135" s="38"/>
      <c r="C135" s="83"/>
      <c r="D135" s="83"/>
      <c r="E135" s="83"/>
      <c r="F135" s="59"/>
      <c r="G135" s="83"/>
      <c r="H135" s="83"/>
      <c r="I135" s="69"/>
    </row>
    <row r="136" spans="1:9" s="32" customFormat="1" ht="12.75">
      <c r="A136" s="38"/>
      <c r="C136" s="83"/>
      <c r="D136" s="83"/>
      <c r="E136" s="83"/>
      <c r="F136" s="59"/>
      <c r="G136" s="83"/>
      <c r="H136" s="83"/>
      <c r="I136" s="69"/>
    </row>
    <row r="137" spans="1:9" s="32" customFormat="1" ht="12.75">
      <c r="A137" s="38"/>
      <c r="C137" s="83"/>
      <c r="D137" s="83"/>
      <c r="E137" s="83"/>
      <c r="F137" s="59"/>
      <c r="G137" s="83"/>
      <c r="H137" s="83"/>
      <c r="I137" s="69"/>
    </row>
    <row r="138" spans="1:9" s="32" customFormat="1" ht="12.75">
      <c r="A138" s="38"/>
      <c r="C138" s="83"/>
      <c r="D138" s="83"/>
      <c r="E138" s="83"/>
      <c r="F138" s="59"/>
      <c r="G138" s="83"/>
      <c r="H138" s="83"/>
      <c r="I138" s="69"/>
    </row>
    <row r="139" spans="1:9" s="32" customFormat="1" ht="12.75">
      <c r="A139" s="38"/>
      <c r="C139" s="83"/>
      <c r="D139" s="83"/>
      <c r="E139" s="83"/>
      <c r="F139" s="59"/>
      <c r="G139" s="83"/>
      <c r="H139" s="83"/>
      <c r="I139" s="69"/>
    </row>
    <row r="140" spans="1:9" s="32" customFormat="1" ht="12.75">
      <c r="A140" s="38"/>
      <c r="C140" s="83"/>
      <c r="D140" s="83"/>
      <c r="E140" s="83"/>
      <c r="F140" s="59"/>
      <c r="G140" s="83"/>
      <c r="H140" s="83"/>
      <c r="I140" s="69"/>
    </row>
    <row r="141" spans="1:9" s="32" customFormat="1" ht="12.75">
      <c r="A141" s="38"/>
      <c r="C141" s="83"/>
      <c r="D141" s="83"/>
      <c r="E141" s="83"/>
      <c r="F141" s="59"/>
      <c r="G141" s="83"/>
      <c r="H141" s="83"/>
      <c r="I141" s="69"/>
    </row>
    <row r="142" spans="1:9" s="32" customFormat="1" ht="12.75">
      <c r="A142" s="38"/>
      <c r="C142" s="83"/>
      <c r="D142" s="83"/>
      <c r="E142" s="83"/>
      <c r="F142" s="59"/>
      <c r="G142" s="83"/>
      <c r="H142" s="83"/>
      <c r="I142" s="69"/>
    </row>
    <row r="143" spans="1:9" s="32" customFormat="1" ht="12.75">
      <c r="A143" s="38"/>
      <c r="C143" s="83"/>
      <c r="D143" s="83"/>
      <c r="E143" s="83"/>
      <c r="F143" s="59"/>
      <c r="G143" s="83"/>
      <c r="H143" s="83"/>
      <c r="I143" s="69"/>
    </row>
    <row r="144" spans="1:9" s="32" customFormat="1" ht="12.75">
      <c r="A144" s="38"/>
      <c r="C144" s="83"/>
      <c r="D144" s="83"/>
      <c r="E144" s="83"/>
      <c r="F144" s="59"/>
      <c r="G144" s="83"/>
      <c r="H144" s="83"/>
      <c r="I144" s="69"/>
    </row>
    <row r="145" spans="1:9" s="32" customFormat="1" ht="12.75">
      <c r="A145" s="38"/>
      <c r="C145" s="83"/>
      <c r="D145" s="83"/>
      <c r="E145" s="83"/>
      <c r="F145" s="59"/>
      <c r="G145" s="83"/>
      <c r="H145" s="83"/>
      <c r="I145" s="69"/>
    </row>
    <row r="146" spans="1:9" s="32" customFormat="1" ht="12.75">
      <c r="A146" s="38"/>
      <c r="C146" s="83"/>
      <c r="D146" s="83"/>
      <c r="E146" s="83"/>
      <c r="F146" s="59"/>
      <c r="G146" s="83"/>
      <c r="H146" s="83"/>
      <c r="I146" s="69"/>
    </row>
    <row r="147" spans="1:9" s="32" customFormat="1" ht="12.75">
      <c r="A147" s="38"/>
      <c r="C147" s="83"/>
      <c r="D147" s="83"/>
      <c r="E147" s="83"/>
      <c r="F147" s="59"/>
      <c r="G147" s="83"/>
      <c r="H147" s="83"/>
      <c r="I147" s="69"/>
    </row>
    <row r="148" spans="1:9" s="32" customFormat="1" ht="12.75">
      <c r="A148" s="38"/>
      <c r="C148" s="83"/>
      <c r="D148" s="83"/>
      <c r="E148" s="83"/>
      <c r="F148" s="59"/>
      <c r="G148" s="83"/>
      <c r="H148" s="83"/>
      <c r="I148" s="69"/>
    </row>
    <row r="149" spans="1:9" s="32" customFormat="1" ht="12.75">
      <c r="A149" s="38"/>
      <c r="C149" s="84"/>
      <c r="D149" s="84"/>
      <c r="E149" s="84"/>
      <c r="F149" s="66"/>
      <c r="G149" s="84"/>
      <c r="H149" s="84"/>
      <c r="I149" s="65"/>
    </row>
    <row r="150" spans="1:9" s="32" customFormat="1" ht="12.75">
      <c r="A150" s="38"/>
      <c r="C150" s="84"/>
      <c r="D150" s="84"/>
      <c r="E150" s="84"/>
      <c r="F150" s="66"/>
      <c r="G150" s="84"/>
      <c r="H150" s="84"/>
      <c r="I150" s="65"/>
    </row>
    <row r="151" spans="1:9" s="32" customFormat="1" ht="12.75">
      <c r="A151" s="38"/>
      <c r="C151" s="84"/>
      <c r="D151" s="84"/>
      <c r="E151" s="84"/>
      <c r="F151" s="66"/>
      <c r="G151" s="84"/>
      <c r="H151" s="84"/>
      <c r="I151" s="65"/>
    </row>
    <row r="152" spans="1:9" s="32" customFormat="1" ht="12.75">
      <c r="A152" s="38"/>
      <c r="C152" s="84"/>
      <c r="D152" s="84"/>
      <c r="E152" s="84"/>
      <c r="F152" s="66"/>
      <c r="G152" s="84"/>
      <c r="H152" s="84"/>
      <c r="I152" s="65"/>
    </row>
    <row r="153" spans="1:9" s="32" customFormat="1" ht="12.75">
      <c r="A153" s="38"/>
      <c r="C153" s="84"/>
      <c r="D153" s="84"/>
      <c r="E153" s="84"/>
      <c r="F153" s="66"/>
      <c r="G153" s="84"/>
      <c r="H153" s="84"/>
      <c r="I153" s="65"/>
    </row>
    <row r="154" spans="1:9" s="32" customFormat="1" ht="12.75">
      <c r="A154" s="38"/>
      <c r="C154" s="84"/>
      <c r="D154" s="84"/>
      <c r="E154" s="84"/>
      <c r="F154" s="66"/>
      <c r="G154" s="84"/>
      <c r="H154" s="84"/>
      <c r="I154" s="65"/>
    </row>
    <row r="155" spans="1:9" s="32" customFormat="1" ht="12.75">
      <c r="A155" s="38"/>
      <c r="C155" s="84"/>
      <c r="D155" s="84"/>
      <c r="E155" s="84"/>
      <c r="F155" s="66"/>
      <c r="G155" s="84"/>
      <c r="H155" s="84"/>
      <c r="I155" s="65"/>
    </row>
    <row r="156" spans="1:9" s="32" customFormat="1" ht="12.75">
      <c r="A156" s="38"/>
      <c r="C156" s="84"/>
      <c r="D156" s="84"/>
      <c r="E156" s="84"/>
      <c r="F156" s="66"/>
      <c r="G156" s="84"/>
      <c r="H156" s="84"/>
      <c r="I156" s="65"/>
    </row>
    <row r="157" spans="1:9" s="32" customFormat="1" ht="12.75">
      <c r="A157" s="38"/>
      <c r="C157" s="84"/>
      <c r="D157" s="84"/>
      <c r="E157" s="84"/>
      <c r="F157" s="66"/>
      <c r="G157" s="84"/>
      <c r="H157" s="84"/>
      <c r="I157" s="65"/>
    </row>
    <row r="158" spans="1:9" s="32" customFormat="1" ht="12.75">
      <c r="A158" s="38"/>
      <c r="C158" s="84"/>
      <c r="D158" s="84"/>
      <c r="E158" s="84"/>
      <c r="F158" s="66"/>
      <c r="G158" s="84"/>
      <c r="H158" s="84"/>
      <c r="I158" s="65"/>
    </row>
    <row r="159" spans="1:9" s="32" customFormat="1" ht="12.75">
      <c r="A159" s="38"/>
      <c r="C159" s="84"/>
      <c r="D159" s="84"/>
      <c r="E159" s="84"/>
      <c r="F159" s="66"/>
      <c r="G159" s="84"/>
      <c r="H159" s="84"/>
      <c r="I159" s="65"/>
    </row>
    <row r="160" spans="1:9" s="32" customFormat="1" ht="12.75">
      <c r="A160" s="38"/>
      <c r="C160" s="84"/>
      <c r="D160" s="84"/>
      <c r="E160" s="84"/>
      <c r="F160" s="66"/>
      <c r="G160" s="84"/>
      <c r="H160" s="84"/>
      <c r="I160" s="65"/>
    </row>
    <row r="161" spans="1:9" s="32" customFormat="1" ht="12.75">
      <c r="A161" s="38"/>
      <c r="C161" s="84"/>
      <c r="D161" s="84"/>
      <c r="E161" s="84"/>
      <c r="F161" s="66"/>
      <c r="G161" s="84"/>
      <c r="H161" s="84"/>
      <c r="I161" s="65"/>
    </row>
    <row r="162" spans="1:9" s="32" customFormat="1" ht="12.75">
      <c r="A162" s="38"/>
      <c r="C162" s="84"/>
      <c r="D162" s="84"/>
      <c r="E162" s="84"/>
      <c r="F162" s="66"/>
      <c r="G162" s="84"/>
      <c r="H162" s="84"/>
      <c r="I162" s="65"/>
    </row>
    <row r="163" spans="1:9" s="32" customFormat="1" ht="12.75">
      <c r="A163" s="38"/>
      <c r="C163" s="84"/>
      <c r="D163" s="84"/>
      <c r="E163" s="84"/>
      <c r="F163" s="66"/>
      <c r="G163" s="84"/>
      <c r="H163" s="84"/>
      <c r="I163" s="65"/>
    </row>
    <row r="164" spans="1:9" s="32" customFormat="1" ht="12.75">
      <c r="A164" s="38"/>
      <c r="C164" s="84"/>
      <c r="D164" s="84"/>
      <c r="E164" s="84"/>
      <c r="F164" s="66"/>
      <c r="G164" s="84"/>
      <c r="H164" s="84"/>
      <c r="I164" s="65"/>
    </row>
    <row r="165" spans="1:9" s="32" customFormat="1" ht="12.75">
      <c r="A165" s="38"/>
      <c r="C165" s="84"/>
      <c r="D165" s="84"/>
      <c r="E165" s="84"/>
      <c r="F165" s="66"/>
      <c r="G165" s="84"/>
      <c r="H165" s="84"/>
      <c r="I165" s="65"/>
    </row>
    <row r="166" spans="1:9" s="32" customFormat="1" ht="12.75">
      <c r="A166" s="38"/>
      <c r="C166" s="84"/>
      <c r="D166" s="84"/>
      <c r="E166" s="84"/>
      <c r="F166" s="66"/>
      <c r="G166" s="84"/>
      <c r="H166" s="84"/>
      <c r="I166" s="65"/>
    </row>
    <row r="167" spans="1:9" s="32" customFormat="1" ht="12.75">
      <c r="A167" s="38"/>
      <c r="C167" s="84"/>
      <c r="D167" s="84"/>
      <c r="E167" s="84"/>
      <c r="F167" s="66"/>
      <c r="G167" s="84"/>
      <c r="H167" s="84"/>
      <c r="I167" s="65"/>
    </row>
    <row r="168" spans="1:9" s="32" customFormat="1" ht="12.75">
      <c r="A168" s="38"/>
      <c r="C168" s="84"/>
      <c r="D168" s="84"/>
      <c r="E168" s="84"/>
      <c r="F168" s="66"/>
      <c r="G168" s="84"/>
      <c r="H168" s="84"/>
      <c r="I168" s="65"/>
    </row>
    <row r="169" spans="1:9" s="32" customFormat="1" ht="12.75">
      <c r="A169" s="38"/>
      <c r="C169" s="84"/>
      <c r="D169" s="84"/>
      <c r="E169" s="84"/>
      <c r="F169" s="66"/>
      <c r="G169" s="84"/>
      <c r="H169" s="84"/>
      <c r="I169" s="65"/>
    </row>
    <row r="170" spans="1:9" s="32" customFormat="1" ht="12.75">
      <c r="A170" s="38"/>
      <c r="C170" s="84"/>
      <c r="D170" s="84"/>
      <c r="E170" s="84"/>
      <c r="F170" s="66"/>
      <c r="G170" s="84"/>
      <c r="H170" s="84"/>
      <c r="I170" s="65"/>
    </row>
    <row r="171" spans="1:9" s="32" customFormat="1" ht="12.75">
      <c r="A171" s="38"/>
      <c r="C171" s="84"/>
      <c r="D171" s="84"/>
      <c r="E171" s="84"/>
      <c r="F171" s="66"/>
      <c r="G171" s="84"/>
      <c r="H171" s="84"/>
      <c r="I171" s="65"/>
    </row>
    <row r="172" spans="1:9" s="32" customFormat="1" ht="12.75">
      <c r="A172" s="38"/>
      <c r="C172" s="84"/>
      <c r="D172" s="84"/>
      <c r="E172" s="84"/>
      <c r="F172" s="66"/>
      <c r="G172" s="84"/>
      <c r="H172" s="84"/>
      <c r="I172" s="65"/>
    </row>
    <row r="173" spans="1:9" s="32" customFormat="1" ht="12.75">
      <c r="A173" s="38"/>
      <c r="C173" s="84"/>
      <c r="D173" s="84"/>
      <c r="E173" s="84"/>
      <c r="F173" s="66"/>
      <c r="G173" s="84"/>
      <c r="H173" s="84"/>
      <c r="I173" s="65"/>
    </row>
    <row r="174" spans="1:9" s="32" customFormat="1" ht="12.75">
      <c r="A174" s="38"/>
      <c r="C174" s="84"/>
      <c r="D174" s="84"/>
      <c r="E174" s="84"/>
      <c r="F174" s="66"/>
      <c r="G174" s="84"/>
      <c r="H174" s="84"/>
      <c r="I174" s="65"/>
    </row>
    <row r="175" spans="1:9" s="32" customFormat="1" ht="12.75">
      <c r="A175" s="38"/>
      <c r="C175" s="84"/>
      <c r="D175" s="84"/>
      <c r="E175" s="84"/>
      <c r="F175" s="66"/>
      <c r="G175" s="84"/>
      <c r="H175" s="84"/>
      <c r="I175" s="65"/>
    </row>
    <row r="176" spans="1:9" s="32" customFormat="1" ht="12.75">
      <c r="A176" s="38"/>
      <c r="C176" s="84"/>
      <c r="D176" s="84"/>
      <c r="E176" s="84"/>
      <c r="F176" s="66"/>
      <c r="G176" s="84"/>
      <c r="H176" s="84"/>
      <c r="I176" s="65"/>
    </row>
    <row r="177" spans="1:9" s="32" customFormat="1" ht="12.75">
      <c r="A177" s="38"/>
      <c r="C177" s="84"/>
      <c r="D177" s="84"/>
      <c r="E177" s="84"/>
      <c r="F177" s="66"/>
      <c r="G177" s="84"/>
      <c r="H177" s="84"/>
      <c r="I177" s="65"/>
    </row>
    <row r="178" spans="1:9" s="32" customFormat="1" ht="12.75">
      <c r="A178" s="38"/>
      <c r="C178" s="84"/>
      <c r="D178" s="84"/>
      <c r="E178" s="84"/>
      <c r="F178" s="66"/>
      <c r="G178" s="84"/>
      <c r="H178" s="84"/>
      <c r="I178" s="65"/>
    </row>
    <row r="179" spans="1:9" s="32" customFormat="1" ht="12.75">
      <c r="A179" s="38"/>
      <c r="C179" s="84"/>
      <c r="D179" s="84"/>
      <c r="E179" s="84"/>
      <c r="F179" s="66"/>
      <c r="G179" s="84"/>
      <c r="H179" s="84"/>
      <c r="I179" s="65"/>
    </row>
    <row r="180" spans="1:9" s="32" customFormat="1" ht="12.75">
      <c r="A180" s="38"/>
      <c r="C180" s="84"/>
      <c r="D180" s="84"/>
      <c r="E180" s="84"/>
      <c r="F180" s="66"/>
      <c r="G180" s="84"/>
      <c r="H180" s="84"/>
      <c r="I180" s="65"/>
    </row>
    <row r="181" spans="1:9" s="32" customFormat="1" ht="12.75">
      <c r="A181" s="38"/>
      <c r="C181" s="84"/>
      <c r="D181" s="84"/>
      <c r="E181" s="84"/>
      <c r="F181" s="66"/>
      <c r="G181" s="84"/>
      <c r="H181" s="84"/>
      <c r="I181" s="65"/>
    </row>
    <row r="182" spans="1:9" s="32" customFormat="1" ht="12.75">
      <c r="A182" s="38"/>
      <c r="C182" s="84"/>
      <c r="D182" s="84"/>
      <c r="E182" s="84"/>
      <c r="F182" s="66"/>
      <c r="G182" s="84"/>
      <c r="H182" s="84"/>
      <c r="I182" s="65"/>
    </row>
    <row r="183" spans="1:9" s="32" customFormat="1" ht="12.75">
      <c r="A183" s="38"/>
      <c r="C183" s="84"/>
      <c r="D183" s="84"/>
      <c r="E183" s="84"/>
      <c r="F183" s="66"/>
      <c r="G183" s="84"/>
      <c r="H183" s="84"/>
      <c r="I183" s="65"/>
    </row>
    <row r="184" spans="1:9" s="32" customFormat="1" ht="12.75">
      <c r="A184" s="38"/>
      <c r="C184" s="84"/>
      <c r="D184" s="84"/>
      <c r="E184" s="84"/>
      <c r="F184" s="66"/>
      <c r="G184" s="84"/>
      <c r="H184" s="84"/>
      <c r="I184" s="65"/>
    </row>
    <row r="185" spans="1:9" s="32" customFormat="1" ht="12.75">
      <c r="A185" s="38"/>
      <c r="C185" s="84"/>
      <c r="D185" s="84"/>
      <c r="E185" s="84"/>
      <c r="F185" s="66"/>
      <c r="G185" s="84"/>
      <c r="H185" s="84"/>
      <c r="I185" s="65"/>
    </row>
    <row r="186" spans="1:9" s="32" customFormat="1" ht="12.75">
      <c r="A186" s="38"/>
      <c r="C186" s="84"/>
      <c r="D186" s="84"/>
      <c r="E186" s="84"/>
      <c r="F186" s="66"/>
      <c r="G186" s="84"/>
      <c r="H186" s="84"/>
      <c r="I186" s="65"/>
    </row>
    <row r="187" spans="1:9" s="32" customFormat="1" ht="12.75">
      <c r="A187" s="38"/>
      <c r="C187" s="84"/>
      <c r="D187" s="84"/>
      <c r="E187" s="84"/>
      <c r="F187" s="66"/>
      <c r="G187" s="84"/>
      <c r="H187" s="84"/>
      <c r="I187" s="65"/>
    </row>
    <row r="188" spans="1:9" s="32" customFormat="1" ht="12.75">
      <c r="A188" s="38"/>
      <c r="C188" s="84"/>
      <c r="D188" s="84"/>
      <c r="E188" s="84"/>
      <c r="F188" s="66"/>
      <c r="G188" s="84"/>
      <c r="H188" s="84"/>
      <c r="I188" s="65"/>
    </row>
    <row r="189" spans="1:9" s="32" customFormat="1" ht="12.75">
      <c r="A189" s="38"/>
      <c r="C189" s="84"/>
      <c r="D189" s="84"/>
      <c r="E189" s="84"/>
      <c r="F189" s="66"/>
      <c r="G189" s="84"/>
      <c r="H189" s="84"/>
      <c r="I189" s="65"/>
    </row>
    <row r="190" spans="1:9" s="32" customFormat="1" ht="12.75">
      <c r="A190" s="38"/>
      <c r="C190" s="84"/>
      <c r="D190" s="84"/>
      <c r="E190" s="84"/>
      <c r="F190" s="66"/>
      <c r="G190" s="84"/>
      <c r="H190" s="84"/>
      <c r="I190" s="65"/>
    </row>
    <row r="191" spans="1:9" s="32" customFormat="1" ht="12.75">
      <c r="A191" s="38"/>
      <c r="C191" s="84"/>
      <c r="D191" s="84"/>
      <c r="E191" s="84"/>
      <c r="F191" s="66"/>
      <c r="G191" s="84"/>
      <c r="H191" s="84"/>
      <c r="I191" s="65"/>
    </row>
    <row r="192" spans="1:9" s="32" customFormat="1" ht="12.75">
      <c r="A192" s="38"/>
      <c r="C192" s="84"/>
      <c r="D192" s="84"/>
      <c r="E192" s="84"/>
      <c r="F192" s="66"/>
      <c r="G192" s="84"/>
      <c r="H192" s="84"/>
      <c r="I192" s="65"/>
    </row>
    <row r="193" spans="1:9" s="32" customFormat="1" ht="12.75">
      <c r="A193" s="38"/>
      <c r="C193" s="84"/>
      <c r="D193" s="84"/>
      <c r="E193" s="84"/>
      <c r="F193" s="66"/>
      <c r="G193" s="84"/>
      <c r="H193" s="84"/>
      <c r="I193" s="65"/>
    </row>
    <row r="194" spans="1:9" s="32" customFormat="1" ht="12.75">
      <c r="A194" s="38"/>
      <c r="C194" s="84"/>
      <c r="D194" s="84"/>
      <c r="E194" s="84"/>
      <c r="F194" s="66"/>
      <c r="G194" s="84"/>
      <c r="H194" s="84"/>
      <c r="I194" s="65"/>
    </row>
    <row r="195" spans="1:9" s="32" customFormat="1" ht="12.75">
      <c r="A195" s="38"/>
      <c r="C195" s="84"/>
      <c r="D195" s="84"/>
      <c r="E195" s="84"/>
      <c r="F195" s="66"/>
      <c r="G195" s="84"/>
      <c r="H195" s="84"/>
      <c r="I195" s="65"/>
    </row>
    <row r="196" spans="1:9" s="32" customFormat="1" ht="12.75">
      <c r="A196" s="38"/>
      <c r="C196" s="84"/>
      <c r="D196" s="84"/>
      <c r="E196" s="84"/>
      <c r="F196" s="66"/>
      <c r="G196" s="84"/>
      <c r="H196" s="84"/>
      <c r="I196" s="65"/>
    </row>
    <row r="197" spans="1:9" s="32" customFormat="1" ht="12.75">
      <c r="A197" s="38"/>
      <c r="C197" s="84"/>
      <c r="D197" s="84"/>
      <c r="E197" s="84"/>
      <c r="F197" s="66"/>
      <c r="G197" s="84"/>
      <c r="H197" s="84"/>
      <c r="I197" s="65"/>
    </row>
    <row r="198" spans="1:9" s="32" customFormat="1" ht="12.75">
      <c r="A198" s="38"/>
      <c r="C198" s="84"/>
      <c r="D198" s="84"/>
      <c r="E198" s="84"/>
      <c r="F198" s="66"/>
      <c r="G198" s="84"/>
      <c r="H198" s="84"/>
      <c r="I198" s="65"/>
    </row>
    <row r="199" spans="1:9" s="32" customFormat="1" ht="12.75">
      <c r="A199" s="38"/>
      <c r="C199" s="84"/>
      <c r="D199" s="84"/>
      <c r="E199" s="84"/>
      <c r="F199" s="66"/>
      <c r="G199" s="84"/>
      <c r="H199" s="84"/>
      <c r="I199" s="65"/>
    </row>
    <row r="200" spans="1:9" s="32" customFormat="1" ht="12.75">
      <c r="A200" s="38"/>
      <c r="C200" s="84"/>
      <c r="D200" s="84"/>
      <c r="E200" s="84"/>
      <c r="F200" s="66"/>
      <c r="G200" s="84"/>
      <c r="H200" s="84"/>
      <c r="I200" s="65"/>
    </row>
    <row r="201" spans="1:9" s="32" customFormat="1" ht="12.75">
      <c r="A201" s="38"/>
      <c r="C201" s="84"/>
      <c r="D201" s="84"/>
      <c r="E201" s="84"/>
      <c r="F201" s="66"/>
      <c r="G201" s="84"/>
      <c r="H201" s="84"/>
      <c r="I201" s="65"/>
    </row>
    <row r="202" spans="1:9" s="32" customFormat="1" ht="12.75">
      <c r="A202" s="38"/>
      <c r="C202" s="84"/>
      <c r="D202" s="84"/>
      <c r="E202" s="84"/>
      <c r="F202" s="66"/>
      <c r="G202" s="84"/>
      <c r="H202" s="84"/>
      <c r="I202" s="65"/>
    </row>
    <row r="203" spans="1:9" s="32" customFormat="1" ht="12.75">
      <c r="A203" s="38"/>
      <c r="C203" s="84"/>
      <c r="D203" s="84"/>
      <c r="E203" s="84"/>
      <c r="F203" s="66"/>
      <c r="G203" s="84"/>
      <c r="H203" s="84"/>
      <c r="I203" s="65"/>
    </row>
    <row r="204" spans="1:9" s="32" customFormat="1" ht="12.75">
      <c r="A204" s="38"/>
      <c r="C204" s="84"/>
      <c r="D204" s="84"/>
      <c r="E204" s="84"/>
      <c r="F204" s="66"/>
      <c r="G204" s="84"/>
      <c r="H204" s="84"/>
      <c r="I204" s="65"/>
    </row>
    <row r="205" spans="1:9" s="32" customFormat="1" ht="12.75">
      <c r="A205" s="38"/>
      <c r="C205" s="84"/>
      <c r="D205" s="84"/>
      <c r="E205" s="84"/>
      <c r="F205" s="66"/>
      <c r="G205" s="84"/>
      <c r="H205" s="84"/>
      <c r="I205" s="65"/>
    </row>
    <row r="206" spans="1:9" s="32" customFormat="1" ht="12.75">
      <c r="A206" s="38"/>
      <c r="C206" s="84"/>
      <c r="D206" s="84"/>
      <c r="E206" s="84"/>
      <c r="F206" s="66"/>
      <c r="G206" s="84"/>
      <c r="H206" s="84"/>
      <c r="I206" s="65"/>
    </row>
    <row r="207" spans="1:9" s="32" customFormat="1" ht="12.75">
      <c r="A207" s="38"/>
      <c r="C207" s="84"/>
      <c r="D207" s="84"/>
      <c r="E207" s="84"/>
      <c r="F207" s="66"/>
      <c r="G207" s="84"/>
      <c r="H207" s="84"/>
      <c r="I207" s="65"/>
    </row>
    <row r="208" spans="1:9" s="32" customFormat="1" ht="12.75">
      <c r="A208" s="38"/>
      <c r="C208" s="84"/>
      <c r="D208" s="84"/>
      <c r="E208" s="84"/>
      <c r="F208" s="66"/>
      <c r="G208" s="84"/>
      <c r="H208" s="84"/>
      <c r="I208" s="65"/>
    </row>
    <row r="209" spans="1:9" s="32" customFormat="1" ht="12.75">
      <c r="A209" s="38"/>
      <c r="C209" s="84"/>
      <c r="D209" s="84"/>
      <c r="E209" s="84"/>
      <c r="F209" s="66"/>
      <c r="G209" s="84"/>
      <c r="H209" s="84"/>
      <c r="I209" s="65"/>
    </row>
    <row r="210" spans="1:9" s="32" customFormat="1" ht="12.75">
      <c r="A210" s="38"/>
      <c r="C210" s="84"/>
      <c r="D210" s="84"/>
      <c r="E210" s="84"/>
      <c r="F210" s="66"/>
      <c r="G210" s="84"/>
      <c r="H210" s="84"/>
      <c r="I210" s="65"/>
    </row>
    <row r="211" spans="1:9" s="32" customFormat="1" ht="12.75">
      <c r="A211" s="38"/>
      <c r="C211" s="84"/>
      <c r="D211" s="84"/>
      <c r="E211" s="84"/>
      <c r="F211" s="66"/>
      <c r="G211" s="84"/>
      <c r="H211" s="84"/>
      <c r="I211" s="65"/>
    </row>
    <row r="212" spans="1:9" s="32" customFormat="1" ht="12.75">
      <c r="A212" s="38"/>
      <c r="C212" s="84"/>
      <c r="D212" s="84"/>
      <c r="E212" s="84"/>
      <c r="F212" s="66"/>
      <c r="G212" s="84"/>
      <c r="H212" s="84"/>
      <c r="I212" s="65"/>
    </row>
    <row r="213" spans="1:9" s="32" customFormat="1" ht="12.75">
      <c r="A213" s="38"/>
      <c r="C213" s="84"/>
      <c r="D213" s="84"/>
      <c r="E213" s="84"/>
      <c r="F213" s="66"/>
      <c r="G213" s="84"/>
      <c r="H213" s="84"/>
      <c r="I213" s="65"/>
    </row>
    <row r="214" spans="1:9" s="32" customFormat="1" ht="12.75">
      <c r="A214" s="38"/>
      <c r="C214" s="84"/>
      <c r="D214" s="84"/>
      <c r="E214" s="84"/>
      <c r="F214" s="66"/>
      <c r="G214" s="84"/>
      <c r="H214" s="84"/>
      <c r="I214" s="65"/>
    </row>
    <row r="215" spans="1:9" s="32" customFormat="1" ht="12.75">
      <c r="A215" s="38"/>
      <c r="C215" s="84"/>
      <c r="D215" s="84"/>
      <c r="E215" s="84"/>
      <c r="F215" s="66"/>
      <c r="G215" s="84"/>
      <c r="H215" s="84"/>
      <c r="I215" s="65"/>
    </row>
    <row r="216" spans="1:9" s="32" customFormat="1" ht="12.75">
      <c r="A216" s="38"/>
      <c r="C216" s="84"/>
      <c r="D216" s="84"/>
      <c r="E216" s="84"/>
      <c r="F216" s="66"/>
      <c r="G216" s="84"/>
      <c r="H216" s="84"/>
      <c r="I216" s="65"/>
    </row>
    <row r="217" spans="1:9" s="32" customFormat="1" ht="12.75">
      <c r="A217" s="38"/>
      <c r="C217" s="84"/>
      <c r="D217" s="84"/>
      <c r="E217" s="84"/>
      <c r="F217" s="66"/>
      <c r="G217" s="84"/>
      <c r="H217" s="84"/>
      <c r="I217" s="65"/>
    </row>
    <row r="218" spans="1:9" s="32" customFormat="1" ht="12.75">
      <c r="A218" s="38"/>
      <c r="C218" s="84"/>
      <c r="D218" s="84"/>
      <c r="E218" s="84"/>
      <c r="F218" s="66"/>
      <c r="G218" s="84"/>
      <c r="H218" s="84"/>
      <c r="I218" s="65"/>
    </row>
    <row r="219" spans="3:9" ht="12.75">
      <c r="C219" s="85"/>
      <c r="D219" s="85"/>
      <c r="E219" s="85"/>
      <c r="F219" s="68"/>
      <c r="G219" s="85"/>
      <c r="H219" s="85"/>
      <c r="I219" s="67"/>
    </row>
    <row r="220" spans="3:9" ht="12.75">
      <c r="C220" s="85"/>
      <c r="D220" s="85"/>
      <c r="E220" s="85"/>
      <c r="F220" s="68"/>
      <c r="G220" s="85"/>
      <c r="H220" s="85"/>
      <c r="I220" s="67"/>
    </row>
    <row r="221" spans="3:9" ht="12.75">
      <c r="C221" s="85"/>
      <c r="D221" s="85"/>
      <c r="E221" s="85"/>
      <c r="F221" s="68"/>
      <c r="G221" s="85"/>
      <c r="H221" s="85"/>
      <c r="I221" s="67"/>
    </row>
    <row r="222" spans="3:9" ht="12.75">
      <c r="C222" s="85"/>
      <c r="D222" s="85"/>
      <c r="E222" s="85"/>
      <c r="F222" s="68"/>
      <c r="G222" s="85"/>
      <c r="H222" s="85"/>
      <c r="I222" s="67"/>
    </row>
    <row r="223" spans="3:9" ht="12.75">
      <c r="C223" s="85"/>
      <c r="D223" s="85"/>
      <c r="E223" s="85"/>
      <c r="F223" s="68"/>
      <c r="G223" s="85"/>
      <c r="H223" s="85"/>
      <c r="I223" s="67"/>
    </row>
    <row r="224" spans="3:9" ht="12.75">
      <c r="C224" s="85"/>
      <c r="D224" s="85"/>
      <c r="E224" s="85"/>
      <c r="F224" s="68"/>
      <c r="G224" s="85"/>
      <c r="H224" s="85"/>
      <c r="I224" s="67"/>
    </row>
    <row r="225" spans="3:9" ht="12.75">
      <c r="C225" s="85"/>
      <c r="D225" s="85"/>
      <c r="E225" s="85"/>
      <c r="F225" s="68"/>
      <c r="G225" s="85"/>
      <c r="H225" s="85"/>
      <c r="I225" s="67"/>
    </row>
    <row r="226" spans="3:9" ht="12.75">
      <c r="C226" s="85"/>
      <c r="D226" s="85"/>
      <c r="E226" s="85"/>
      <c r="F226" s="68"/>
      <c r="G226" s="85"/>
      <c r="H226" s="85"/>
      <c r="I226" s="67"/>
    </row>
    <row r="227" spans="3:9" ht="12.75">
      <c r="C227" s="85"/>
      <c r="D227" s="85"/>
      <c r="E227" s="85"/>
      <c r="F227" s="68"/>
      <c r="G227" s="85"/>
      <c r="H227" s="85"/>
      <c r="I227" s="67"/>
    </row>
    <row r="228" spans="3:9" ht="12.75">
      <c r="C228" s="85"/>
      <c r="D228" s="85"/>
      <c r="E228" s="85"/>
      <c r="F228" s="68"/>
      <c r="G228" s="85"/>
      <c r="H228" s="85"/>
      <c r="I228" s="67"/>
    </row>
    <row r="229" spans="3:9" ht="12.75">
      <c r="C229" s="85"/>
      <c r="D229" s="85"/>
      <c r="E229" s="85"/>
      <c r="F229" s="68"/>
      <c r="G229" s="85"/>
      <c r="H229" s="85"/>
      <c r="I229" s="67"/>
    </row>
    <row r="230" spans="3:9" ht="12.75">
      <c r="C230" s="85"/>
      <c r="D230" s="85"/>
      <c r="E230" s="85"/>
      <c r="F230" s="68"/>
      <c r="G230" s="85"/>
      <c r="H230" s="85"/>
      <c r="I230" s="67"/>
    </row>
    <row r="231" spans="3:9" ht="12.75">
      <c r="C231" s="85"/>
      <c r="D231" s="85"/>
      <c r="E231" s="85"/>
      <c r="F231" s="68"/>
      <c r="G231" s="85"/>
      <c r="H231" s="85"/>
      <c r="I231" s="67"/>
    </row>
    <row r="232" spans="3:9" ht="12.75">
      <c r="C232" s="85"/>
      <c r="D232" s="85"/>
      <c r="E232" s="85"/>
      <c r="F232" s="68"/>
      <c r="G232" s="85"/>
      <c r="H232" s="85"/>
      <c r="I232" s="67"/>
    </row>
    <row r="233" spans="3:9" ht="12.75">
      <c r="C233" s="85"/>
      <c r="D233" s="85"/>
      <c r="E233" s="85"/>
      <c r="F233" s="68"/>
      <c r="G233" s="85"/>
      <c r="H233" s="85"/>
      <c r="I233" s="67"/>
    </row>
    <row r="234" spans="3:9" ht="12.75">
      <c r="C234" s="85"/>
      <c r="D234" s="85"/>
      <c r="E234" s="85"/>
      <c r="F234" s="68"/>
      <c r="G234" s="85"/>
      <c r="H234" s="85"/>
      <c r="I234" s="67"/>
    </row>
    <row r="235" spans="3:9" ht="12.75">
      <c r="C235" s="85"/>
      <c r="D235" s="85"/>
      <c r="E235" s="85"/>
      <c r="F235" s="68"/>
      <c r="G235" s="85"/>
      <c r="H235" s="85"/>
      <c r="I235" s="67"/>
    </row>
    <row r="236" spans="3:9" ht="12.75">
      <c r="C236" s="85"/>
      <c r="D236" s="85"/>
      <c r="E236" s="85"/>
      <c r="F236" s="68"/>
      <c r="G236" s="85"/>
      <c r="H236" s="85"/>
      <c r="I236" s="67"/>
    </row>
    <row r="237" spans="3:9" ht="12.75">
      <c r="C237" s="85"/>
      <c r="D237" s="85"/>
      <c r="E237" s="85"/>
      <c r="F237" s="68"/>
      <c r="G237" s="85"/>
      <c r="H237" s="85"/>
      <c r="I237" s="67"/>
    </row>
    <row r="238" spans="3:9" ht="12.75">
      <c r="C238" s="85"/>
      <c r="D238" s="85"/>
      <c r="E238" s="85"/>
      <c r="F238" s="68"/>
      <c r="G238" s="85"/>
      <c r="H238" s="85"/>
      <c r="I238" s="67"/>
    </row>
    <row r="239" spans="3:9" ht="12.75">
      <c r="C239" s="85"/>
      <c r="D239" s="85"/>
      <c r="E239" s="85"/>
      <c r="F239" s="68"/>
      <c r="G239" s="85"/>
      <c r="H239" s="85"/>
      <c r="I239" s="67"/>
    </row>
    <row r="240" spans="3:9" ht="12.75">
      <c r="C240" s="85"/>
      <c r="D240" s="85"/>
      <c r="E240" s="85"/>
      <c r="F240" s="68"/>
      <c r="G240" s="85"/>
      <c r="H240" s="85"/>
      <c r="I240" s="67"/>
    </row>
    <row r="241" spans="3:9" ht="12.75">
      <c r="C241" s="85"/>
      <c r="D241" s="85"/>
      <c r="E241" s="85"/>
      <c r="F241" s="68"/>
      <c r="G241" s="85"/>
      <c r="H241" s="85"/>
      <c r="I241" s="67"/>
    </row>
    <row r="242" spans="3:9" ht="12.75">
      <c r="C242" s="85"/>
      <c r="D242" s="85"/>
      <c r="E242" s="85"/>
      <c r="F242" s="68"/>
      <c r="G242" s="85"/>
      <c r="H242" s="85"/>
      <c r="I242" s="67"/>
    </row>
    <row r="243" spans="3:9" ht="12.75">
      <c r="C243" s="85"/>
      <c r="D243" s="85"/>
      <c r="E243" s="85"/>
      <c r="F243" s="68"/>
      <c r="G243" s="85"/>
      <c r="H243" s="85"/>
      <c r="I243" s="67"/>
    </row>
    <row r="244" spans="3:9" ht="12.75">
      <c r="C244" s="85"/>
      <c r="D244" s="85"/>
      <c r="E244" s="85"/>
      <c r="F244" s="68"/>
      <c r="G244" s="85"/>
      <c r="H244" s="85"/>
      <c r="I244" s="67"/>
    </row>
    <row r="245" spans="3:9" ht="12.75">
      <c r="C245" s="85"/>
      <c r="D245" s="85"/>
      <c r="E245" s="85"/>
      <c r="F245" s="68"/>
      <c r="G245" s="85"/>
      <c r="H245" s="85"/>
      <c r="I245" s="67"/>
    </row>
    <row r="246" spans="3:9" ht="12.75">
      <c r="C246" s="85"/>
      <c r="D246" s="85"/>
      <c r="E246" s="85"/>
      <c r="F246" s="68"/>
      <c r="G246" s="85"/>
      <c r="H246" s="85"/>
      <c r="I246" s="67"/>
    </row>
    <row r="247" spans="3:9" ht="12.75">
      <c r="C247" s="85"/>
      <c r="D247" s="85"/>
      <c r="E247" s="85"/>
      <c r="F247" s="68"/>
      <c r="G247" s="85"/>
      <c r="H247" s="85"/>
      <c r="I247" s="67"/>
    </row>
    <row r="248" spans="3:9" ht="12.75">
      <c r="C248" s="85"/>
      <c r="D248" s="85"/>
      <c r="E248" s="85"/>
      <c r="F248" s="68"/>
      <c r="G248" s="85"/>
      <c r="H248" s="85"/>
      <c r="I248" s="67"/>
    </row>
    <row r="249" spans="3:9" ht="12.75">
      <c r="C249" s="85"/>
      <c r="D249" s="85"/>
      <c r="E249" s="85"/>
      <c r="F249" s="68"/>
      <c r="G249" s="85"/>
      <c r="H249" s="85"/>
      <c r="I249" s="67"/>
    </row>
    <row r="250" spans="3:9" ht="12.75">
      <c r="C250" s="85"/>
      <c r="D250" s="85"/>
      <c r="E250" s="85"/>
      <c r="F250" s="68"/>
      <c r="G250" s="85"/>
      <c r="H250" s="85"/>
      <c r="I250" s="67"/>
    </row>
    <row r="251" spans="3:9" ht="12.75">
      <c r="C251" s="85"/>
      <c r="D251" s="85"/>
      <c r="E251" s="85"/>
      <c r="F251" s="68"/>
      <c r="G251" s="85"/>
      <c r="H251" s="85"/>
      <c r="I251" s="67"/>
    </row>
    <row r="252" spans="3:9" ht="12.75">
      <c r="C252" s="85"/>
      <c r="D252" s="85"/>
      <c r="E252" s="85"/>
      <c r="F252" s="68"/>
      <c r="G252" s="85"/>
      <c r="H252" s="85"/>
      <c r="I252" s="67"/>
    </row>
    <row r="253" spans="3:9" ht="12.75">
      <c r="C253" s="85"/>
      <c r="D253" s="85"/>
      <c r="E253" s="85"/>
      <c r="F253" s="68"/>
      <c r="G253" s="85"/>
      <c r="H253" s="85"/>
      <c r="I253" s="67"/>
    </row>
    <row r="254" spans="3:9" ht="12.75">
      <c r="C254" s="85"/>
      <c r="D254" s="85"/>
      <c r="E254" s="85"/>
      <c r="F254" s="68"/>
      <c r="G254" s="85"/>
      <c r="H254" s="85"/>
      <c r="I254" s="67"/>
    </row>
    <row r="255" spans="3:9" ht="12.75">
      <c r="C255" s="85"/>
      <c r="D255" s="85"/>
      <c r="E255" s="85"/>
      <c r="F255" s="68"/>
      <c r="G255" s="85"/>
      <c r="H255" s="85"/>
      <c r="I255" s="67"/>
    </row>
    <row r="256" spans="3:9" ht="12.75">
      <c r="C256" s="85"/>
      <c r="D256" s="85"/>
      <c r="E256" s="85"/>
      <c r="F256" s="68"/>
      <c r="G256" s="85"/>
      <c r="H256" s="85"/>
      <c r="I256" s="67"/>
    </row>
    <row r="257" spans="3:9" ht="12.75">
      <c r="C257" s="85"/>
      <c r="D257" s="85"/>
      <c r="E257" s="85"/>
      <c r="F257" s="68"/>
      <c r="G257" s="85"/>
      <c r="H257" s="85"/>
      <c r="I257" s="67"/>
    </row>
    <row r="258" spans="3:9" ht="12.75">
      <c r="C258" s="85"/>
      <c r="D258" s="85"/>
      <c r="E258" s="85"/>
      <c r="F258" s="68"/>
      <c r="G258" s="85"/>
      <c r="H258" s="85"/>
      <c r="I258" s="67"/>
    </row>
    <row r="259" spans="3:9" ht="12.75">
      <c r="C259" s="85"/>
      <c r="D259" s="85"/>
      <c r="E259" s="85"/>
      <c r="F259" s="68"/>
      <c r="G259" s="85"/>
      <c r="H259" s="85"/>
      <c r="I259" s="67"/>
    </row>
    <row r="260" spans="3:9" ht="12.75">
      <c r="C260" s="85"/>
      <c r="D260" s="85"/>
      <c r="E260" s="85"/>
      <c r="F260" s="68"/>
      <c r="G260" s="85"/>
      <c r="H260" s="85"/>
      <c r="I260" s="67"/>
    </row>
    <row r="261" spans="3:9" ht="12.75">
      <c r="C261" s="85"/>
      <c r="D261" s="85"/>
      <c r="E261" s="85"/>
      <c r="F261" s="68"/>
      <c r="G261" s="85"/>
      <c r="H261" s="85"/>
      <c r="I261" s="67"/>
    </row>
    <row r="262" spans="3:9" ht="12.75">
      <c r="C262" s="85"/>
      <c r="D262" s="85"/>
      <c r="E262" s="85"/>
      <c r="F262" s="68"/>
      <c r="G262" s="85"/>
      <c r="H262" s="85"/>
      <c r="I262" s="67"/>
    </row>
    <row r="263" spans="3:9" ht="12.75">
      <c r="C263" s="85"/>
      <c r="D263" s="85"/>
      <c r="E263" s="85"/>
      <c r="F263" s="68"/>
      <c r="G263" s="85"/>
      <c r="H263" s="85"/>
      <c r="I263" s="67"/>
    </row>
    <row r="264" spans="3:9" ht="12.75">
      <c r="C264" s="85"/>
      <c r="D264" s="85"/>
      <c r="E264" s="85"/>
      <c r="F264" s="68"/>
      <c r="G264" s="85"/>
      <c r="H264" s="85"/>
      <c r="I264" s="67"/>
    </row>
    <row r="265" spans="3:9" ht="12.75">
      <c r="C265" s="85"/>
      <c r="D265" s="85"/>
      <c r="E265" s="85"/>
      <c r="F265" s="68"/>
      <c r="G265" s="85"/>
      <c r="H265" s="85"/>
      <c r="I265" s="67"/>
    </row>
    <row r="266" spans="3:9" ht="12.75">
      <c r="C266" s="85"/>
      <c r="D266" s="85"/>
      <c r="E266" s="85"/>
      <c r="F266" s="68"/>
      <c r="G266" s="85"/>
      <c r="H266" s="85"/>
      <c r="I266" s="67"/>
    </row>
    <row r="267" spans="3:9" ht="12.75">
      <c r="C267" s="85"/>
      <c r="D267" s="85"/>
      <c r="E267" s="85"/>
      <c r="F267" s="68"/>
      <c r="G267" s="85"/>
      <c r="H267" s="85"/>
      <c r="I267" s="67"/>
    </row>
    <row r="268" spans="3:9" ht="12.75">
      <c r="C268" s="85"/>
      <c r="D268" s="85"/>
      <c r="E268" s="85"/>
      <c r="F268" s="68"/>
      <c r="G268" s="85"/>
      <c r="H268" s="85"/>
      <c r="I268" s="67"/>
    </row>
    <row r="269" spans="3:9" ht="12.75">
      <c r="C269" s="85"/>
      <c r="D269" s="85"/>
      <c r="E269" s="85"/>
      <c r="F269" s="68"/>
      <c r="G269" s="85"/>
      <c r="H269" s="85"/>
      <c r="I269" s="67"/>
    </row>
    <row r="270" spans="3:9" ht="12.75">
      <c r="C270" s="85"/>
      <c r="D270" s="85"/>
      <c r="E270" s="85"/>
      <c r="F270" s="68"/>
      <c r="G270" s="85"/>
      <c r="H270" s="85"/>
      <c r="I270" s="67"/>
    </row>
    <row r="271" spans="3:9" ht="12.75">
      <c r="C271" s="85"/>
      <c r="D271" s="85"/>
      <c r="E271" s="85"/>
      <c r="F271" s="68"/>
      <c r="G271" s="85"/>
      <c r="H271" s="85"/>
      <c r="I271" s="67"/>
    </row>
    <row r="272" spans="3:9" ht="12.75">
      <c r="C272" s="85"/>
      <c r="D272" s="85"/>
      <c r="E272" s="85"/>
      <c r="F272" s="68"/>
      <c r="G272" s="85"/>
      <c r="H272" s="85"/>
      <c r="I272" s="67"/>
    </row>
    <row r="273" spans="3:9" ht="12.75">
      <c r="C273" s="85"/>
      <c r="D273" s="85"/>
      <c r="E273" s="85"/>
      <c r="F273" s="68"/>
      <c r="G273" s="85"/>
      <c r="H273" s="85"/>
      <c r="I273" s="67"/>
    </row>
    <row r="274" spans="3:9" ht="12.75">
      <c r="C274" s="85"/>
      <c r="D274" s="85"/>
      <c r="E274" s="85"/>
      <c r="F274" s="68"/>
      <c r="G274" s="85"/>
      <c r="H274" s="85"/>
      <c r="I274" s="67"/>
    </row>
    <row r="275" spans="3:9" ht="12.75">
      <c r="C275" s="85"/>
      <c r="D275" s="85"/>
      <c r="E275" s="85"/>
      <c r="F275" s="68"/>
      <c r="G275" s="85"/>
      <c r="H275" s="85"/>
      <c r="I275" s="67"/>
    </row>
    <row r="276" spans="3:9" ht="12.75">
      <c r="C276" s="85"/>
      <c r="D276" s="85"/>
      <c r="E276" s="85"/>
      <c r="F276" s="68"/>
      <c r="G276" s="85"/>
      <c r="H276" s="85"/>
      <c r="I276" s="67"/>
    </row>
    <row r="277" spans="3:9" ht="12.75">
      <c r="C277" s="85"/>
      <c r="D277" s="85"/>
      <c r="E277" s="85"/>
      <c r="F277" s="68"/>
      <c r="G277" s="85"/>
      <c r="H277" s="85"/>
      <c r="I277" s="67"/>
    </row>
    <row r="278" spans="3:9" ht="12.75">
      <c r="C278" s="85"/>
      <c r="D278" s="85"/>
      <c r="E278" s="85"/>
      <c r="F278" s="68"/>
      <c r="G278" s="85"/>
      <c r="H278" s="85"/>
      <c r="I278" s="67"/>
    </row>
    <row r="279" spans="3:9" ht="12.75">
      <c r="C279" s="85"/>
      <c r="D279" s="85"/>
      <c r="E279" s="85"/>
      <c r="F279" s="68"/>
      <c r="G279" s="85"/>
      <c r="H279" s="85"/>
      <c r="I279" s="67"/>
    </row>
    <row r="280" spans="3:9" ht="12.75">
      <c r="C280" s="85"/>
      <c r="D280" s="85"/>
      <c r="E280" s="85"/>
      <c r="F280" s="68"/>
      <c r="G280" s="85"/>
      <c r="H280" s="85"/>
      <c r="I280" s="67"/>
    </row>
    <row r="281" spans="3:9" ht="12.75">
      <c r="C281" s="85"/>
      <c r="D281" s="85"/>
      <c r="E281" s="85"/>
      <c r="F281" s="68"/>
      <c r="G281" s="85"/>
      <c r="H281" s="85"/>
      <c r="I281" s="67"/>
    </row>
    <row r="282" spans="3:9" ht="12.75">
      <c r="C282" s="85"/>
      <c r="D282" s="85"/>
      <c r="E282" s="85"/>
      <c r="F282" s="68"/>
      <c r="G282" s="85"/>
      <c r="H282" s="85"/>
      <c r="I282" s="67"/>
    </row>
    <row r="283" spans="3:9" ht="12.75">
      <c r="C283" s="85"/>
      <c r="D283" s="85"/>
      <c r="E283" s="85"/>
      <c r="F283" s="68"/>
      <c r="G283" s="85"/>
      <c r="H283" s="85"/>
      <c r="I283" s="67"/>
    </row>
    <row r="284" spans="3:9" ht="12.75">
      <c r="C284" s="85"/>
      <c r="D284" s="85"/>
      <c r="E284" s="85"/>
      <c r="F284" s="68"/>
      <c r="G284" s="85"/>
      <c r="H284" s="85"/>
      <c r="I284" s="67"/>
    </row>
    <row r="285" spans="3:9" ht="12.75">
      <c r="C285" s="85"/>
      <c r="D285" s="85"/>
      <c r="E285" s="85"/>
      <c r="F285" s="68"/>
      <c r="G285" s="85"/>
      <c r="H285" s="85"/>
      <c r="I285" s="67"/>
    </row>
    <row r="286" spans="3:9" ht="12.75">
      <c r="C286" s="85"/>
      <c r="D286" s="85"/>
      <c r="E286" s="85"/>
      <c r="F286" s="68"/>
      <c r="G286" s="85"/>
      <c r="H286" s="85"/>
      <c r="I286" s="67"/>
    </row>
    <row r="287" spans="3:9" ht="12.75">
      <c r="C287" s="85"/>
      <c r="D287" s="85"/>
      <c r="E287" s="85"/>
      <c r="F287" s="68"/>
      <c r="G287" s="85"/>
      <c r="H287" s="85"/>
      <c r="I287" s="67"/>
    </row>
    <row r="288" spans="3:9" ht="12.75">
      <c r="C288" s="85"/>
      <c r="D288" s="85"/>
      <c r="E288" s="85"/>
      <c r="F288" s="68"/>
      <c r="G288" s="85"/>
      <c r="H288" s="85"/>
      <c r="I288" s="67"/>
    </row>
    <row r="289" spans="3:9" ht="12.75">
      <c r="C289" s="85"/>
      <c r="D289" s="85"/>
      <c r="E289" s="85"/>
      <c r="F289" s="68"/>
      <c r="G289" s="85"/>
      <c r="H289" s="85"/>
      <c r="I289" s="67"/>
    </row>
    <row r="290" spans="3:9" ht="12.75">
      <c r="C290" s="85"/>
      <c r="D290" s="85"/>
      <c r="E290" s="85"/>
      <c r="F290" s="68"/>
      <c r="G290" s="85"/>
      <c r="H290" s="85"/>
      <c r="I290" s="67"/>
    </row>
    <row r="291" spans="3:9" ht="12.75">
      <c r="C291" s="85"/>
      <c r="D291" s="85"/>
      <c r="E291" s="85"/>
      <c r="F291" s="68"/>
      <c r="G291" s="85"/>
      <c r="H291" s="85"/>
      <c r="I291" s="67"/>
    </row>
    <row r="292" spans="3:9" ht="12.75">
      <c r="C292" s="85"/>
      <c r="D292" s="85"/>
      <c r="E292" s="85"/>
      <c r="F292" s="68"/>
      <c r="G292" s="85"/>
      <c r="H292" s="85"/>
      <c r="I292" s="67"/>
    </row>
    <row r="293" spans="3:9" ht="12.75">
      <c r="C293" s="85"/>
      <c r="D293" s="85"/>
      <c r="E293" s="85"/>
      <c r="F293" s="68"/>
      <c r="G293" s="85"/>
      <c r="H293" s="85"/>
      <c r="I293" s="67"/>
    </row>
    <row r="294" spans="3:9" ht="12.75">
      <c r="C294" s="85"/>
      <c r="D294" s="85"/>
      <c r="E294" s="85"/>
      <c r="F294" s="68"/>
      <c r="G294" s="85"/>
      <c r="H294" s="85"/>
      <c r="I294" s="67"/>
    </row>
    <row r="295" spans="3:9" ht="12.75">
      <c r="C295" s="85"/>
      <c r="D295" s="85"/>
      <c r="E295" s="85"/>
      <c r="F295" s="68"/>
      <c r="G295" s="85"/>
      <c r="H295" s="85"/>
      <c r="I295" s="67"/>
    </row>
    <row r="296" spans="3:9" ht="12.75">
      <c r="C296" s="85"/>
      <c r="D296" s="85"/>
      <c r="E296" s="85"/>
      <c r="F296" s="68"/>
      <c r="G296" s="85"/>
      <c r="H296" s="85"/>
      <c r="I296" s="67"/>
    </row>
    <row r="297" spans="3:9" ht="12.75">
      <c r="C297" s="85"/>
      <c r="D297" s="85"/>
      <c r="E297" s="85"/>
      <c r="F297" s="68"/>
      <c r="G297" s="85"/>
      <c r="H297" s="85"/>
      <c r="I297" s="67"/>
    </row>
    <row r="298" spans="3:9" ht="12.75">
      <c r="C298" s="85"/>
      <c r="D298" s="85"/>
      <c r="E298" s="85"/>
      <c r="F298" s="68"/>
      <c r="G298" s="85"/>
      <c r="H298" s="85"/>
      <c r="I298" s="67"/>
    </row>
    <row r="299" spans="3:9" ht="12.75">
      <c r="C299" s="85"/>
      <c r="D299" s="85"/>
      <c r="E299" s="85"/>
      <c r="F299" s="68"/>
      <c r="G299" s="85"/>
      <c r="H299" s="85"/>
      <c r="I299" s="67"/>
    </row>
    <row r="300" spans="3:9" ht="12.75">
      <c r="C300" s="85"/>
      <c r="D300" s="85"/>
      <c r="E300" s="85"/>
      <c r="F300" s="68"/>
      <c r="G300" s="85"/>
      <c r="H300" s="85"/>
      <c r="I300" s="67"/>
    </row>
    <row r="301" spans="3:9" ht="12.75">
      <c r="C301" s="85"/>
      <c r="D301" s="85"/>
      <c r="E301" s="85"/>
      <c r="F301" s="68"/>
      <c r="G301" s="85"/>
      <c r="H301" s="85"/>
      <c r="I301" s="67"/>
    </row>
    <row r="302" spans="3:9" ht="12.75">
      <c r="C302" s="85"/>
      <c r="D302" s="85"/>
      <c r="E302" s="85"/>
      <c r="F302" s="68"/>
      <c r="G302" s="85"/>
      <c r="H302" s="85"/>
      <c r="I302" s="67"/>
    </row>
    <row r="303" spans="3:9" ht="12.75">
      <c r="C303" s="85"/>
      <c r="D303" s="85"/>
      <c r="E303" s="85"/>
      <c r="F303" s="68"/>
      <c r="G303" s="85"/>
      <c r="H303" s="85"/>
      <c r="I303" s="67"/>
    </row>
    <row r="304" spans="3:9" ht="12.75">
      <c r="C304" s="85"/>
      <c r="D304" s="85"/>
      <c r="E304" s="85"/>
      <c r="F304" s="68"/>
      <c r="G304" s="85"/>
      <c r="H304" s="85"/>
      <c r="I304" s="67"/>
    </row>
    <row r="305" spans="3:9" ht="12.75">
      <c r="C305" s="85"/>
      <c r="D305" s="85"/>
      <c r="E305" s="85"/>
      <c r="F305" s="68"/>
      <c r="G305" s="85"/>
      <c r="H305" s="85"/>
      <c r="I305" s="67"/>
    </row>
    <row r="306" spans="3:9" ht="12.75">
      <c r="C306" s="85"/>
      <c r="D306" s="85"/>
      <c r="E306" s="85"/>
      <c r="F306" s="68"/>
      <c r="G306" s="85"/>
      <c r="H306" s="85"/>
      <c r="I306" s="67"/>
    </row>
    <row r="307" spans="3:9" ht="12.75">
      <c r="C307" s="85"/>
      <c r="D307" s="85"/>
      <c r="E307" s="85"/>
      <c r="F307" s="68"/>
      <c r="G307" s="85"/>
      <c r="H307" s="85"/>
      <c r="I307" s="67"/>
    </row>
    <row r="308" spans="3:9" ht="12.75">
      <c r="C308" s="85"/>
      <c r="D308" s="85"/>
      <c r="E308" s="85"/>
      <c r="F308" s="68"/>
      <c r="G308" s="85"/>
      <c r="H308" s="85"/>
      <c r="I308" s="67"/>
    </row>
    <row r="309" spans="3:9" ht="12.75">
      <c r="C309" s="85"/>
      <c r="D309" s="85"/>
      <c r="E309" s="85"/>
      <c r="F309" s="68"/>
      <c r="G309" s="85"/>
      <c r="H309" s="85"/>
      <c r="I309" s="67"/>
    </row>
    <row r="310" spans="3:9" ht="12.75">
      <c r="C310" s="85"/>
      <c r="D310" s="85"/>
      <c r="E310" s="85"/>
      <c r="F310" s="68"/>
      <c r="G310" s="85"/>
      <c r="H310" s="85"/>
      <c r="I310" s="67"/>
    </row>
    <row r="311" spans="3:9" ht="12.75">
      <c r="C311" s="85"/>
      <c r="D311" s="85"/>
      <c r="E311" s="85"/>
      <c r="F311" s="68"/>
      <c r="G311" s="85"/>
      <c r="H311" s="85"/>
      <c r="I311" s="67"/>
    </row>
    <row r="312" spans="3:9" ht="12.75">
      <c r="C312" s="85"/>
      <c r="D312" s="85"/>
      <c r="E312" s="85"/>
      <c r="F312" s="68"/>
      <c r="G312" s="85"/>
      <c r="H312" s="85"/>
      <c r="I312" s="67"/>
    </row>
    <row r="313" spans="3:9" ht="12.75">
      <c r="C313" s="85"/>
      <c r="D313" s="85"/>
      <c r="E313" s="85"/>
      <c r="F313" s="68"/>
      <c r="G313" s="85"/>
      <c r="H313" s="85"/>
      <c r="I313" s="67"/>
    </row>
    <row r="314" spans="3:9" ht="12.75">
      <c r="C314" s="85"/>
      <c r="D314" s="85"/>
      <c r="E314" s="85"/>
      <c r="F314" s="68"/>
      <c r="G314" s="85"/>
      <c r="H314" s="85"/>
      <c r="I314" s="67"/>
    </row>
    <row r="315" spans="3:9" ht="12.75">
      <c r="C315" s="85"/>
      <c r="D315" s="85"/>
      <c r="E315" s="85"/>
      <c r="F315" s="68"/>
      <c r="G315" s="85"/>
      <c r="H315" s="85"/>
      <c r="I315" s="67"/>
    </row>
    <row r="316" spans="3:9" ht="12.75">
      <c r="C316" s="85"/>
      <c r="D316" s="85"/>
      <c r="E316" s="85"/>
      <c r="F316" s="68"/>
      <c r="G316" s="85"/>
      <c r="H316" s="85"/>
      <c r="I316" s="67"/>
    </row>
    <row r="317" spans="3:9" ht="12.75">
      <c r="C317" s="85"/>
      <c r="D317" s="85"/>
      <c r="E317" s="85"/>
      <c r="F317" s="68"/>
      <c r="G317" s="85"/>
      <c r="H317" s="85"/>
      <c r="I317" s="67"/>
    </row>
    <row r="318" spans="3:9" ht="12.75">
      <c r="C318" s="85"/>
      <c r="D318" s="85"/>
      <c r="E318" s="85"/>
      <c r="F318" s="68"/>
      <c r="G318" s="85"/>
      <c r="H318" s="85"/>
      <c r="I318" s="67"/>
    </row>
    <row r="319" spans="3:9" ht="12.75">
      <c r="C319" s="85"/>
      <c r="D319" s="85"/>
      <c r="E319" s="85"/>
      <c r="F319" s="68"/>
      <c r="G319" s="85"/>
      <c r="H319" s="85"/>
      <c r="I319" s="67"/>
    </row>
    <row r="320" spans="3:9" ht="12.75">
      <c r="C320" s="85"/>
      <c r="D320" s="85"/>
      <c r="E320" s="85"/>
      <c r="F320" s="68"/>
      <c r="G320" s="85"/>
      <c r="H320" s="85"/>
      <c r="I320" s="67"/>
    </row>
    <row r="321" spans="3:9" ht="12.75">
      <c r="C321" s="85"/>
      <c r="D321" s="85"/>
      <c r="E321" s="85"/>
      <c r="F321" s="68"/>
      <c r="G321" s="85"/>
      <c r="H321" s="85"/>
      <c r="I321" s="67"/>
    </row>
    <row r="322" spans="3:9" ht="12.75">
      <c r="C322" s="85"/>
      <c r="D322" s="85"/>
      <c r="E322" s="85"/>
      <c r="F322" s="68"/>
      <c r="G322" s="85"/>
      <c r="H322" s="85"/>
      <c r="I322" s="67"/>
    </row>
    <row r="323" spans="3:9" ht="12.75">
      <c r="C323" s="85"/>
      <c r="D323" s="85"/>
      <c r="E323" s="85"/>
      <c r="F323" s="68"/>
      <c r="G323" s="85"/>
      <c r="H323" s="85"/>
      <c r="I323" s="67"/>
    </row>
    <row r="324" spans="3:9" ht="12.75">
      <c r="C324" s="85"/>
      <c r="D324" s="85"/>
      <c r="E324" s="85"/>
      <c r="F324" s="68"/>
      <c r="G324" s="85"/>
      <c r="H324" s="85"/>
      <c r="I324" s="67"/>
    </row>
    <row r="325" spans="3:9" ht="12.75">
      <c r="C325" s="85"/>
      <c r="D325" s="85"/>
      <c r="E325" s="85"/>
      <c r="F325" s="68"/>
      <c r="G325" s="85"/>
      <c r="H325" s="85"/>
      <c r="I325" s="67"/>
    </row>
    <row r="326" spans="3:9" ht="12.75">
      <c r="C326" s="85"/>
      <c r="D326" s="85"/>
      <c r="E326" s="85"/>
      <c r="F326" s="68"/>
      <c r="G326" s="85"/>
      <c r="H326" s="85"/>
      <c r="I326" s="67"/>
    </row>
    <row r="327" spans="3:9" ht="12.75">
      <c r="C327" s="85"/>
      <c r="D327" s="85"/>
      <c r="E327" s="85"/>
      <c r="F327" s="68"/>
      <c r="G327" s="85"/>
      <c r="H327" s="85"/>
      <c r="I327" s="67"/>
    </row>
    <row r="328" spans="3:9" ht="12.75">
      <c r="C328" s="85"/>
      <c r="D328" s="85"/>
      <c r="E328" s="85"/>
      <c r="F328" s="68"/>
      <c r="G328" s="85"/>
      <c r="H328" s="85"/>
      <c r="I328" s="67"/>
    </row>
    <row r="329" spans="3:9" ht="12.75">
      <c r="C329" s="85"/>
      <c r="D329" s="85"/>
      <c r="E329" s="85"/>
      <c r="F329" s="68"/>
      <c r="G329" s="85"/>
      <c r="H329" s="85"/>
      <c r="I329" s="67"/>
    </row>
    <row r="330" spans="3:9" ht="12.75">
      <c r="C330" s="85"/>
      <c r="D330" s="85"/>
      <c r="E330" s="85"/>
      <c r="F330" s="68"/>
      <c r="G330" s="85"/>
      <c r="H330" s="85"/>
      <c r="I330" s="67"/>
    </row>
    <row r="331" spans="3:9" ht="12.75">
      <c r="C331" s="85"/>
      <c r="D331" s="85"/>
      <c r="E331" s="85"/>
      <c r="F331" s="68"/>
      <c r="G331" s="85"/>
      <c r="H331" s="85"/>
      <c r="I331" s="67"/>
    </row>
    <row r="332" spans="3:9" ht="12.75">
      <c r="C332" s="85"/>
      <c r="D332" s="85"/>
      <c r="E332" s="85"/>
      <c r="F332" s="68"/>
      <c r="G332" s="85"/>
      <c r="H332" s="85"/>
      <c r="I332" s="67"/>
    </row>
    <row r="333" spans="3:9" ht="12.75">
      <c r="C333" s="85"/>
      <c r="D333" s="85"/>
      <c r="E333" s="85"/>
      <c r="F333" s="68"/>
      <c r="G333" s="85"/>
      <c r="H333" s="85"/>
      <c r="I333" s="67"/>
    </row>
    <row r="334" spans="3:9" ht="12.75">
      <c r="C334" s="85"/>
      <c r="D334" s="85"/>
      <c r="E334" s="85"/>
      <c r="F334" s="68"/>
      <c r="G334" s="85"/>
      <c r="H334" s="85"/>
      <c r="I334" s="67"/>
    </row>
    <row r="335" spans="3:9" ht="12.75">
      <c r="C335" s="85"/>
      <c r="D335" s="85"/>
      <c r="E335" s="85"/>
      <c r="F335" s="68"/>
      <c r="G335" s="85"/>
      <c r="H335" s="85"/>
      <c r="I335" s="67"/>
    </row>
    <row r="336" spans="3:9" ht="12.75">
      <c r="C336" s="85"/>
      <c r="D336" s="85"/>
      <c r="E336" s="85"/>
      <c r="F336" s="68"/>
      <c r="G336" s="85"/>
      <c r="H336" s="85"/>
      <c r="I336" s="67"/>
    </row>
    <row r="337" spans="3:9" ht="12.75">
      <c r="C337" s="85"/>
      <c r="D337" s="85"/>
      <c r="E337" s="85"/>
      <c r="F337" s="68"/>
      <c r="G337" s="85"/>
      <c r="H337" s="85"/>
      <c r="I337" s="67"/>
    </row>
    <row r="338" spans="3:9" ht="12.75">
      <c r="C338" s="85"/>
      <c r="D338" s="85"/>
      <c r="E338" s="85"/>
      <c r="F338" s="68"/>
      <c r="G338" s="85"/>
      <c r="H338" s="85"/>
      <c r="I338" s="67"/>
    </row>
    <row r="339" spans="3:9" ht="12.75">
      <c r="C339" s="85"/>
      <c r="D339" s="85"/>
      <c r="E339" s="85"/>
      <c r="F339" s="68"/>
      <c r="G339" s="85"/>
      <c r="H339" s="85"/>
      <c r="I339" s="67"/>
    </row>
    <row r="340" spans="3:9" ht="12.75">
      <c r="C340" s="85"/>
      <c r="D340" s="85"/>
      <c r="E340" s="85"/>
      <c r="F340" s="68"/>
      <c r="G340" s="85"/>
      <c r="H340" s="85"/>
      <c r="I340" s="67"/>
    </row>
    <row r="341" spans="3:9" ht="12.75">
      <c r="C341" s="85"/>
      <c r="D341" s="85"/>
      <c r="E341" s="85"/>
      <c r="F341" s="68"/>
      <c r="G341" s="85"/>
      <c r="H341" s="85"/>
      <c r="I341" s="67"/>
    </row>
    <row r="342" spans="3:9" ht="12.75">
      <c r="C342" s="85"/>
      <c r="D342" s="85"/>
      <c r="E342" s="85"/>
      <c r="F342" s="68"/>
      <c r="G342" s="85"/>
      <c r="H342" s="85"/>
      <c r="I342" s="67"/>
    </row>
    <row r="343" spans="3:9" ht="12.75">
      <c r="C343" s="85"/>
      <c r="D343" s="85"/>
      <c r="E343" s="85"/>
      <c r="F343" s="68"/>
      <c r="G343" s="85"/>
      <c r="H343" s="85"/>
      <c r="I343" s="67"/>
    </row>
    <row r="344" spans="3:9" ht="12.75">
      <c r="C344" s="85"/>
      <c r="D344" s="85"/>
      <c r="E344" s="85"/>
      <c r="F344" s="68"/>
      <c r="G344" s="85"/>
      <c r="H344" s="85"/>
      <c r="I344" s="67"/>
    </row>
    <row r="345" spans="3:9" ht="12.75">
      <c r="C345" s="85"/>
      <c r="D345" s="85"/>
      <c r="E345" s="85"/>
      <c r="F345" s="68"/>
      <c r="G345" s="85"/>
      <c r="H345" s="85"/>
      <c r="I345" s="67"/>
    </row>
    <row r="346" spans="3:9" ht="12.75">
      <c r="C346" s="85"/>
      <c r="D346" s="85"/>
      <c r="E346" s="85"/>
      <c r="F346" s="68"/>
      <c r="G346" s="85"/>
      <c r="H346" s="85"/>
      <c r="I346" s="67"/>
    </row>
    <row r="347" spans="3:9" ht="12.75">
      <c r="C347" s="85"/>
      <c r="D347" s="85"/>
      <c r="E347" s="85"/>
      <c r="F347" s="68"/>
      <c r="G347" s="85"/>
      <c r="H347" s="85"/>
      <c r="I347" s="67"/>
    </row>
    <row r="348" spans="3:9" ht="12.75">
      <c r="C348" s="85"/>
      <c r="D348" s="85"/>
      <c r="E348" s="85"/>
      <c r="F348" s="68"/>
      <c r="G348" s="85"/>
      <c r="H348" s="85"/>
      <c r="I348" s="67"/>
    </row>
    <row r="349" spans="3:9" ht="12.75">
      <c r="C349" s="85"/>
      <c r="D349" s="85"/>
      <c r="E349" s="85"/>
      <c r="F349" s="68"/>
      <c r="G349" s="85"/>
      <c r="H349" s="85"/>
      <c r="I349" s="67"/>
    </row>
    <row r="350" spans="3:9" ht="12.75">
      <c r="C350" s="85"/>
      <c r="D350" s="85"/>
      <c r="E350" s="85"/>
      <c r="F350" s="68"/>
      <c r="G350" s="85"/>
      <c r="H350" s="85"/>
      <c r="I350" s="67"/>
    </row>
    <row r="351" spans="3:9" ht="12.75">
      <c r="C351" s="85"/>
      <c r="D351" s="85"/>
      <c r="E351" s="85"/>
      <c r="F351" s="68"/>
      <c r="G351" s="85"/>
      <c r="H351" s="85"/>
      <c r="I351" s="67"/>
    </row>
    <row r="352" spans="3:9" ht="12.75">
      <c r="C352" s="85"/>
      <c r="D352" s="85"/>
      <c r="E352" s="85"/>
      <c r="F352" s="68"/>
      <c r="G352" s="85"/>
      <c r="H352" s="85"/>
      <c r="I352" s="67"/>
    </row>
    <row r="353" spans="3:9" ht="12.75">
      <c r="C353" s="85"/>
      <c r="D353" s="85"/>
      <c r="E353" s="85"/>
      <c r="F353" s="68"/>
      <c r="G353" s="85"/>
      <c r="H353" s="85"/>
      <c r="I353" s="67"/>
    </row>
    <row r="354" spans="3:9" ht="12.75">
      <c r="C354" s="85"/>
      <c r="D354" s="85"/>
      <c r="E354" s="85"/>
      <c r="F354" s="68"/>
      <c r="G354" s="85"/>
      <c r="H354" s="85"/>
      <c r="I354" s="67"/>
    </row>
    <row r="355" spans="3:9" ht="12.75">
      <c r="C355" s="85"/>
      <c r="D355" s="85"/>
      <c r="E355" s="85"/>
      <c r="F355" s="68"/>
      <c r="G355" s="85"/>
      <c r="H355" s="85"/>
      <c r="I355" s="67"/>
    </row>
    <row r="356" spans="3:9" ht="12.75">
      <c r="C356" s="85"/>
      <c r="D356" s="85"/>
      <c r="E356" s="85"/>
      <c r="F356" s="68"/>
      <c r="G356" s="85"/>
      <c r="H356" s="85"/>
      <c r="I356" s="67"/>
    </row>
    <row r="357" spans="3:9" ht="12.75">
      <c r="C357" s="85"/>
      <c r="D357" s="85"/>
      <c r="E357" s="85"/>
      <c r="F357" s="68"/>
      <c r="G357" s="85"/>
      <c r="H357" s="85"/>
      <c r="I357" s="67"/>
    </row>
    <row r="358" spans="3:9" ht="12.75">
      <c r="C358" s="85"/>
      <c r="D358" s="85"/>
      <c r="E358" s="85"/>
      <c r="F358" s="68"/>
      <c r="G358" s="85"/>
      <c r="H358" s="85"/>
      <c r="I358" s="67"/>
    </row>
    <row r="359" spans="3:9" ht="12.75">
      <c r="C359" s="85"/>
      <c r="D359" s="85"/>
      <c r="E359" s="85"/>
      <c r="F359" s="68"/>
      <c r="G359" s="85"/>
      <c r="H359" s="85"/>
      <c r="I359" s="67"/>
    </row>
    <row r="360" spans="3:9" ht="12.75">
      <c r="C360" s="85"/>
      <c r="D360" s="85"/>
      <c r="E360" s="85"/>
      <c r="F360" s="68"/>
      <c r="G360" s="85"/>
      <c r="H360" s="85"/>
      <c r="I360" s="67"/>
    </row>
    <row r="361" spans="3:9" ht="12.75">
      <c r="C361" s="85"/>
      <c r="D361" s="85"/>
      <c r="E361" s="85"/>
      <c r="F361" s="68"/>
      <c r="G361" s="85"/>
      <c r="H361" s="85"/>
      <c r="I361" s="67"/>
    </row>
    <row r="362" spans="3:9" ht="12.75">
      <c r="C362" s="85"/>
      <c r="D362" s="85"/>
      <c r="E362" s="85"/>
      <c r="F362" s="68"/>
      <c r="G362" s="85"/>
      <c r="H362" s="85"/>
      <c r="I362" s="67"/>
    </row>
    <row r="363" spans="3:9" ht="12.75">
      <c r="C363" s="85"/>
      <c r="D363" s="85"/>
      <c r="E363" s="85"/>
      <c r="F363" s="68"/>
      <c r="G363" s="85"/>
      <c r="H363" s="85"/>
      <c r="I363" s="67"/>
    </row>
    <row r="364" spans="3:9" ht="12.75">
      <c r="C364" s="85"/>
      <c r="D364" s="85"/>
      <c r="E364" s="85"/>
      <c r="F364" s="68"/>
      <c r="G364" s="85"/>
      <c r="H364" s="85"/>
      <c r="I364" s="67"/>
    </row>
    <row r="365" spans="3:9" ht="12.75">
      <c r="C365" s="85"/>
      <c r="D365" s="85"/>
      <c r="E365" s="85"/>
      <c r="F365" s="68"/>
      <c r="G365" s="85"/>
      <c r="H365" s="85"/>
      <c r="I365" s="67"/>
    </row>
    <row r="366" spans="3:9" ht="12.75">
      <c r="C366" s="85"/>
      <c r="D366" s="85"/>
      <c r="E366" s="85"/>
      <c r="F366" s="68"/>
      <c r="G366" s="85"/>
      <c r="H366" s="85"/>
      <c r="I366" s="67"/>
    </row>
    <row r="367" spans="3:9" ht="12.75">
      <c r="C367" s="85"/>
      <c r="D367" s="85"/>
      <c r="E367" s="85"/>
      <c r="F367" s="68"/>
      <c r="G367" s="85"/>
      <c r="H367" s="85"/>
      <c r="I367" s="67"/>
    </row>
    <row r="368" spans="3:9" ht="12.75">
      <c r="C368" s="85"/>
      <c r="D368" s="85"/>
      <c r="E368" s="85"/>
      <c r="F368" s="68"/>
      <c r="G368" s="85"/>
      <c r="H368" s="85"/>
      <c r="I368" s="67"/>
    </row>
    <row r="369" spans="3:9" ht="12.75">
      <c r="C369" s="85"/>
      <c r="D369" s="85"/>
      <c r="E369" s="85"/>
      <c r="F369" s="68"/>
      <c r="G369" s="85"/>
      <c r="H369" s="85"/>
      <c r="I369" s="67"/>
    </row>
    <row r="370" spans="3:9" ht="12.75">
      <c r="C370" s="85"/>
      <c r="D370" s="85"/>
      <c r="E370" s="85"/>
      <c r="F370" s="68"/>
      <c r="G370" s="85"/>
      <c r="H370" s="85"/>
      <c r="I370" s="67"/>
    </row>
    <row r="371" spans="3:9" ht="12.75">
      <c r="C371" s="85"/>
      <c r="D371" s="85"/>
      <c r="E371" s="85"/>
      <c r="F371" s="68"/>
      <c r="G371" s="85"/>
      <c r="H371" s="85"/>
      <c r="I371" s="67"/>
    </row>
    <row r="372" spans="3:9" ht="12.75">
      <c r="C372" s="85"/>
      <c r="D372" s="85"/>
      <c r="E372" s="85"/>
      <c r="F372" s="68"/>
      <c r="G372" s="85"/>
      <c r="H372" s="85"/>
      <c r="I372" s="67"/>
    </row>
    <row r="373" spans="3:9" ht="12.75">
      <c r="C373" s="85"/>
      <c r="D373" s="85"/>
      <c r="E373" s="85"/>
      <c r="F373" s="68"/>
      <c r="G373" s="85"/>
      <c r="H373" s="85"/>
      <c r="I373" s="67"/>
    </row>
    <row r="374" spans="3:9" ht="12.75">
      <c r="C374" s="85"/>
      <c r="D374" s="85"/>
      <c r="E374" s="85"/>
      <c r="F374" s="68"/>
      <c r="G374" s="85"/>
      <c r="H374" s="85"/>
      <c r="I374" s="67"/>
    </row>
    <row r="375" spans="3:9" ht="12.75">
      <c r="C375" s="85"/>
      <c r="D375" s="85"/>
      <c r="E375" s="85"/>
      <c r="F375" s="68"/>
      <c r="G375" s="85"/>
      <c r="H375" s="85"/>
      <c r="I375" s="67"/>
    </row>
    <row r="376" spans="3:9" ht="12.75">
      <c r="C376" s="85"/>
      <c r="D376" s="85"/>
      <c r="E376" s="85"/>
      <c r="F376" s="68"/>
      <c r="G376" s="85"/>
      <c r="H376" s="85"/>
      <c r="I376" s="67"/>
    </row>
    <row r="377" spans="3:9" ht="12.75">
      <c r="C377" s="85"/>
      <c r="D377" s="85"/>
      <c r="E377" s="85"/>
      <c r="F377" s="68"/>
      <c r="G377" s="85"/>
      <c r="H377" s="85"/>
      <c r="I377" s="67"/>
    </row>
    <row r="378" spans="3:9" ht="12.75">
      <c r="C378" s="85"/>
      <c r="D378" s="85"/>
      <c r="E378" s="85"/>
      <c r="F378" s="68"/>
      <c r="G378" s="85"/>
      <c r="H378" s="85"/>
      <c r="I378" s="67"/>
    </row>
    <row r="379" spans="3:9" ht="12.75">
      <c r="C379" s="85"/>
      <c r="D379" s="85"/>
      <c r="E379" s="85"/>
      <c r="F379" s="68"/>
      <c r="G379" s="85"/>
      <c r="H379" s="85"/>
      <c r="I379" s="67"/>
    </row>
    <row r="380" spans="3:9" ht="12.75">
      <c r="C380" s="85"/>
      <c r="D380" s="85"/>
      <c r="E380" s="85"/>
      <c r="F380" s="68"/>
      <c r="G380" s="85"/>
      <c r="H380" s="85"/>
      <c r="I380" s="67"/>
    </row>
    <row r="381" spans="3:9" ht="12.75">
      <c r="C381" s="85"/>
      <c r="D381" s="85"/>
      <c r="E381" s="85"/>
      <c r="F381" s="68"/>
      <c r="G381" s="85"/>
      <c r="H381" s="85"/>
      <c r="I381" s="67"/>
    </row>
    <row r="382" spans="3:9" ht="12.75">
      <c r="C382" s="85"/>
      <c r="D382" s="85"/>
      <c r="E382" s="85"/>
      <c r="F382" s="68"/>
      <c r="G382" s="85"/>
      <c r="H382" s="85"/>
      <c r="I382" s="67"/>
    </row>
    <row r="383" spans="3:9" ht="12.75">
      <c r="C383" s="85"/>
      <c r="D383" s="85"/>
      <c r="E383" s="85"/>
      <c r="F383" s="68"/>
      <c r="G383" s="85"/>
      <c r="H383" s="85"/>
      <c r="I383" s="67"/>
    </row>
    <row r="384" spans="3:9" ht="12.75">
      <c r="C384" s="85"/>
      <c r="D384" s="85"/>
      <c r="E384" s="85"/>
      <c r="F384" s="68"/>
      <c r="G384" s="85"/>
      <c r="H384" s="85"/>
      <c r="I384" s="67"/>
    </row>
    <row r="385" spans="3:9" ht="12.75">
      <c r="C385" s="85"/>
      <c r="D385" s="85"/>
      <c r="E385" s="85"/>
      <c r="F385" s="68"/>
      <c r="G385" s="85"/>
      <c r="H385" s="85"/>
      <c r="I385" s="67"/>
    </row>
    <row r="386" spans="3:9" ht="12.75">
      <c r="C386" s="85"/>
      <c r="D386" s="85"/>
      <c r="E386" s="85"/>
      <c r="F386" s="68"/>
      <c r="G386" s="85"/>
      <c r="H386" s="85"/>
      <c r="I386" s="67"/>
    </row>
    <row r="387" spans="3:9" ht="12.75">
      <c r="C387" s="85"/>
      <c r="D387" s="85"/>
      <c r="E387" s="85"/>
      <c r="F387" s="68"/>
      <c r="G387" s="85"/>
      <c r="H387" s="85"/>
      <c r="I387" s="67"/>
    </row>
    <row r="388" spans="3:9" ht="12.75">
      <c r="C388" s="85"/>
      <c r="D388" s="85"/>
      <c r="E388" s="85"/>
      <c r="F388" s="68"/>
      <c r="G388" s="85"/>
      <c r="H388" s="85"/>
      <c r="I388" s="67"/>
    </row>
    <row r="389" spans="3:9" ht="12.75">
      <c r="C389" s="85"/>
      <c r="D389" s="85"/>
      <c r="E389" s="85"/>
      <c r="F389" s="68"/>
      <c r="G389" s="85"/>
      <c r="H389" s="85"/>
      <c r="I389" s="67"/>
    </row>
    <row r="390" spans="3:9" ht="12.75">
      <c r="C390" s="85"/>
      <c r="D390" s="85"/>
      <c r="E390" s="85"/>
      <c r="F390" s="68"/>
      <c r="G390" s="85"/>
      <c r="H390" s="85"/>
      <c r="I390" s="67"/>
    </row>
    <row r="391" spans="3:9" ht="12.75">
      <c r="C391" s="85"/>
      <c r="D391" s="85"/>
      <c r="E391" s="85"/>
      <c r="F391" s="68"/>
      <c r="G391" s="85"/>
      <c r="H391" s="85"/>
      <c r="I391" s="67"/>
    </row>
    <row r="392" spans="3:9" ht="12.75">
      <c r="C392" s="85"/>
      <c r="D392" s="85"/>
      <c r="E392" s="85"/>
      <c r="F392" s="68"/>
      <c r="G392" s="85"/>
      <c r="H392" s="85"/>
      <c r="I392" s="67"/>
    </row>
    <row r="393" spans="3:9" ht="12.75">
      <c r="C393" s="85"/>
      <c r="D393" s="85"/>
      <c r="E393" s="85"/>
      <c r="F393" s="68"/>
      <c r="G393" s="85"/>
      <c r="H393" s="85"/>
      <c r="I393" s="67"/>
    </row>
    <row r="394" spans="3:9" ht="12.75">
      <c r="C394" s="85"/>
      <c r="D394" s="85"/>
      <c r="E394" s="85"/>
      <c r="F394" s="68"/>
      <c r="G394" s="85"/>
      <c r="H394" s="85"/>
      <c r="I394" s="67"/>
    </row>
    <row r="395" spans="3:9" ht="12.75">
      <c r="C395" s="85"/>
      <c r="D395" s="85"/>
      <c r="E395" s="85"/>
      <c r="F395" s="68"/>
      <c r="G395" s="85"/>
      <c r="H395" s="85"/>
      <c r="I395" s="67"/>
    </row>
    <row r="396" spans="3:9" ht="12.75">
      <c r="C396" s="85"/>
      <c r="D396" s="85"/>
      <c r="E396" s="85"/>
      <c r="F396" s="68"/>
      <c r="G396" s="85"/>
      <c r="H396" s="85"/>
      <c r="I396" s="67"/>
    </row>
    <row r="397" spans="3:9" ht="12.75">
      <c r="C397" s="85"/>
      <c r="D397" s="85"/>
      <c r="E397" s="85"/>
      <c r="F397" s="68"/>
      <c r="G397" s="85"/>
      <c r="H397" s="85"/>
      <c r="I397" s="67"/>
    </row>
    <row r="398" spans="3:9" ht="12.75">
      <c r="C398" s="85"/>
      <c r="D398" s="85"/>
      <c r="E398" s="85"/>
      <c r="F398" s="68"/>
      <c r="G398" s="85"/>
      <c r="H398" s="85"/>
      <c r="I398" s="67"/>
    </row>
    <row r="399" spans="3:9" ht="12.75">
      <c r="C399" s="85"/>
      <c r="D399" s="85"/>
      <c r="E399" s="85"/>
      <c r="F399" s="68"/>
      <c r="G399" s="85"/>
      <c r="H399" s="85"/>
      <c r="I399" s="67"/>
    </row>
    <row r="400" spans="3:9" ht="12.75">
      <c r="C400" s="85"/>
      <c r="D400" s="85"/>
      <c r="E400" s="85"/>
      <c r="F400" s="68"/>
      <c r="G400" s="85"/>
      <c r="H400" s="85"/>
      <c r="I400" s="67"/>
    </row>
    <row r="401" spans="3:9" ht="12.75">
      <c r="C401" s="85"/>
      <c r="D401" s="85"/>
      <c r="E401" s="85"/>
      <c r="F401" s="68"/>
      <c r="G401" s="85"/>
      <c r="H401" s="85"/>
      <c r="I401" s="67"/>
    </row>
    <row r="402" spans="3:9" ht="12.75">
      <c r="C402" s="85"/>
      <c r="D402" s="85"/>
      <c r="E402" s="85"/>
      <c r="F402" s="68"/>
      <c r="G402" s="85"/>
      <c r="H402" s="85"/>
      <c r="I402" s="67"/>
    </row>
    <row r="403" spans="3:9" ht="12.75">
      <c r="C403" s="85"/>
      <c r="D403" s="85"/>
      <c r="E403" s="85"/>
      <c r="F403" s="68"/>
      <c r="G403" s="85"/>
      <c r="H403" s="85"/>
      <c r="I403" s="67"/>
    </row>
    <row r="404" spans="3:9" ht="12.75">
      <c r="C404" s="85"/>
      <c r="D404" s="85"/>
      <c r="E404" s="85"/>
      <c r="F404" s="68"/>
      <c r="G404" s="85"/>
      <c r="H404" s="85"/>
      <c r="I404" s="67"/>
    </row>
    <row r="405" spans="3:9" ht="12.75">
      <c r="C405" s="85"/>
      <c r="D405" s="85"/>
      <c r="E405" s="85"/>
      <c r="F405" s="68"/>
      <c r="G405" s="85"/>
      <c r="H405" s="85"/>
      <c r="I405" s="67"/>
    </row>
    <row r="406" spans="3:9" ht="12.75">
      <c r="C406" s="85"/>
      <c r="D406" s="85"/>
      <c r="E406" s="85"/>
      <c r="F406" s="68"/>
      <c r="G406" s="85"/>
      <c r="H406" s="85"/>
      <c r="I406" s="67"/>
    </row>
    <row r="407" spans="3:9" ht="12.75">
      <c r="C407" s="85"/>
      <c r="D407" s="85"/>
      <c r="E407" s="85"/>
      <c r="F407" s="68"/>
      <c r="G407" s="85"/>
      <c r="H407" s="85"/>
      <c r="I407" s="67"/>
    </row>
    <row r="408" spans="3:9" ht="12.75">
      <c r="C408" s="85"/>
      <c r="D408" s="85"/>
      <c r="E408" s="85"/>
      <c r="F408" s="68"/>
      <c r="G408" s="85"/>
      <c r="H408" s="85"/>
      <c r="I408" s="67"/>
    </row>
    <row r="409" spans="3:9" ht="12.75">
      <c r="C409" s="85"/>
      <c r="D409" s="85"/>
      <c r="E409" s="85"/>
      <c r="F409" s="68"/>
      <c r="G409" s="85"/>
      <c r="H409" s="85"/>
      <c r="I409" s="67"/>
    </row>
    <row r="410" spans="3:9" ht="12.75">
      <c r="C410" s="85"/>
      <c r="D410" s="85"/>
      <c r="E410" s="85"/>
      <c r="F410" s="68"/>
      <c r="G410" s="85"/>
      <c r="H410" s="85"/>
      <c r="I410" s="67"/>
    </row>
    <row r="411" spans="3:9" ht="12.75">
      <c r="C411" s="85"/>
      <c r="D411" s="85"/>
      <c r="E411" s="85"/>
      <c r="F411" s="68"/>
      <c r="G411" s="85"/>
      <c r="H411" s="85"/>
      <c r="I411" s="67"/>
    </row>
    <row r="412" spans="3:9" ht="12.75">
      <c r="C412" s="85"/>
      <c r="D412" s="85"/>
      <c r="E412" s="85"/>
      <c r="F412" s="68"/>
      <c r="G412" s="85"/>
      <c r="H412" s="85"/>
      <c r="I412" s="67"/>
    </row>
    <row r="413" spans="3:9" ht="12.75">
      <c r="C413" s="85"/>
      <c r="D413" s="85"/>
      <c r="E413" s="85"/>
      <c r="F413" s="68"/>
      <c r="G413" s="85"/>
      <c r="H413" s="85"/>
      <c r="I413" s="67"/>
    </row>
    <row r="414" spans="3:9" ht="12.75">
      <c r="C414" s="85"/>
      <c r="D414" s="85"/>
      <c r="E414" s="85"/>
      <c r="F414" s="68"/>
      <c r="G414" s="85"/>
      <c r="H414" s="85"/>
      <c r="I414" s="67"/>
    </row>
    <row r="415" spans="3:9" ht="12.75">
      <c r="C415" s="85"/>
      <c r="D415" s="85"/>
      <c r="E415" s="85"/>
      <c r="F415" s="68"/>
      <c r="G415" s="85"/>
      <c r="H415" s="85"/>
      <c r="I415" s="67"/>
    </row>
    <row r="416" spans="3:9" ht="12.75">
      <c r="C416" s="85"/>
      <c r="D416" s="85"/>
      <c r="E416" s="85"/>
      <c r="F416" s="68"/>
      <c r="G416" s="85"/>
      <c r="H416" s="85"/>
      <c r="I416" s="67"/>
    </row>
    <row r="417" spans="3:9" ht="12.75">
      <c r="C417" s="85"/>
      <c r="D417" s="85"/>
      <c r="E417" s="85"/>
      <c r="F417" s="68"/>
      <c r="G417" s="85"/>
      <c r="H417" s="85"/>
      <c r="I417" s="67"/>
    </row>
    <row r="418" spans="3:9" ht="12.75">
      <c r="C418" s="85"/>
      <c r="D418" s="85"/>
      <c r="E418" s="85"/>
      <c r="F418" s="68"/>
      <c r="G418" s="85"/>
      <c r="H418" s="85"/>
      <c r="I418" s="67"/>
    </row>
    <row r="419" spans="3:9" ht="12.75">
      <c r="C419" s="85"/>
      <c r="D419" s="85"/>
      <c r="E419" s="85"/>
      <c r="F419" s="68"/>
      <c r="G419" s="85"/>
      <c r="H419" s="85"/>
      <c r="I419" s="67"/>
    </row>
    <row r="420" spans="3:9" ht="12.75">
      <c r="C420" s="85"/>
      <c r="D420" s="85"/>
      <c r="E420" s="85"/>
      <c r="F420" s="68"/>
      <c r="G420" s="85"/>
      <c r="H420" s="85"/>
      <c r="I420" s="67"/>
    </row>
    <row r="421" spans="3:9" ht="12.75">
      <c r="C421" s="85"/>
      <c r="D421" s="85"/>
      <c r="E421" s="85"/>
      <c r="F421" s="68"/>
      <c r="G421" s="85"/>
      <c r="H421" s="85"/>
      <c r="I421" s="67"/>
    </row>
    <row r="422" spans="3:9" ht="12.75">
      <c r="C422" s="85"/>
      <c r="D422" s="85"/>
      <c r="E422" s="85"/>
      <c r="F422" s="68"/>
      <c r="G422" s="85"/>
      <c r="H422" s="85"/>
      <c r="I422" s="67"/>
    </row>
    <row r="423" spans="3:9" ht="12.75">
      <c r="C423" s="85"/>
      <c r="D423" s="85"/>
      <c r="E423" s="85"/>
      <c r="F423" s="68"/>
      <c r="G423" s="85"/>
      <c r="H423" s="85"/>
      <c r="I423" s="67"/>
    </row>
    <row r="424" spans="3:9" ht="12.75">
      <c r="C424" s="85"/>
      <c r="D424" s="85"/>
      <c r="E424" s="85"/>
      <c r="F424" s="68"/>
      <c r="G424" s="85"/>
      <c r="H424" s="85"/>
      <c r="I424" s="67"/>
    </row>
    <row r="425" spans="3:9" ht="12.75">
      <c r="C425" s="85"/>
      <c r="D425" s="85"/>
      <c r="E425" s="85"/>
      <c r="F425" s="68"/>
      <c r="G425" s="85"/>
      <c r="H425" s="85"/>
      <c r="I425" s="67"/>
    </row>
    <row r="426" spans="3:9" ht="12.75">
      <c r="C426" s="85"/>
      <c r="D426" s="85"/>
      <c r="E426" s="85"/>
      <c r="F426" s="68"/>
      <c r="G426" s="85"/>
      <c r="H426" s="85"/>
      <c r="I426" s="67"/>
    </row>
    <row r="427" spans="3:9" ht="12.75">
      <c r="C427" s="85"/>
      <c r="D427" s="85"/>
      <c r="E427" s="85"/>
      <c r="F427" s="68"/>
      <c r="G427" s="85"/>
      <c r="H427" s="85"/>
      <c r="I427" s="67"/>
    </row>
    <row r="428" spans="3:9" ht="12.75">
      <c r="C428" s="85"/>
      <c r="D428" s="85"/>
      <c r="E428" s="85"/>
      <c r="F428" s="68"/>
      <c r="G428" s="85"/>
      <c r="H428" s="85"/>
      <c r="I428" s="67"/>
    </row>
    <row r="429" spans="3:9" ht="12.75">
      <c r="C429" s="85"/>
      <c r="D429" s="85"/>
      <c r="E429" s="85"/>
      <c r="F429" s="68"/>
      <c r="G429" s="85"/>
      <c r="H429" s="85"/>
      <c r="I429" s="67"/>
    </row>
    <row r="430" spans="3:9" ht="12.75">
      <c r="C430" s="85"/>
      <c r="D430" s="85"/>
      <c r="E430" s="85"/>
      <c r="F430" s="68"/>
      <c r="G430" s="85"/>
      <c r="H430" s="85"/>
      <c r="I430" s="67"/>
    </row>
    <row r="431" spans="3:9" ht="12.75">
      <c r="C431" s="85"/>
      <c r="D431" s="85"/>
      <c r="E431" s="85"/>
      <c r="F431" s="68"/>
      <c r="G431" s="85"/>
      <c r="H431" s="85"/>
      <c r="I431" s="67"/>
    </row>
    <row r="432" spans="3:9" ht="12.75">
      <c r="C432" s="85"/>
      <c r="D432" s="85"/>
      <c r="E432" s="85"/>
      <c r="F432" s="68"/>
      <c r="G432" s="85"/>
      <c r="H432" s="85"/>
      <c r="I432" s="67"/>
    </row>
    <row r="433" spans="3:9" ht="12.75">
      <c r="C433" s="85"/>
      <c r="D433" s="85"/>
      <c r="E433" s="85"/>
      <c r="F433" s="68"/>
      <c r="G433" s="85"/>
      <c r="H433" s="85"/>
      <c r="I433" s="67"/>
    </row>
    <row r="434" spans="3:9" ht="12.75">
      <c r="C434" s="85"/>
      <c r="D434" s="85"/>
      <c r="E434" s="85"/>
      <c r="F434" s="68"/>
      <c r="G434" s="85"/>
      <c r="H434" s="85"/>
      <c r="I434" s="67"/>
    </row>
    <row r="435" spans="3:9" ht="12.75">
      <c r="C435" s="85"/>
      <c r="D435" s="85"/>
      <c r="E435" s="85"/>
      <c r="F435" s="68"/>
      <c r="G435" s="85"/>
      <c r="H435" s="85"/>
      <c r="I435" s="67"/>
    </row>
    <row r="436" spans="3:9" ht="12.75">
      <c r="C436" s="85"/>
      <c r="D436" s="85"/>
      <c r="E436" s="85"/>
      <c r="F436" s="68"/>
      <c r="G436" s="85"/>
      <c r="H436" s="85"/>
      <c r="I436" s="67"/>
    </row>
    <row r="437" spans="3:9" ht="12.75">
      <c r="C437" s="85"/>
      <c r="D437" s="85"/>
      <c r="E437" s="85"/>
      <c r="F437" s="68"/>
      <c r="G437" s="85"/>
      <c r="H437" s="85"/>
      <c r="I437" s="67"/>
    </row>
    <row r="438" spans="3:9" ht="12.75">
      <c r="C438" s="85"/>
      <c r="D438" s="85"/>
      <c r="E438" s="85"/>
      <c r="F438" s="68"/>
      <c r="G438" s="85"/>
      <c r="H438" s="85"/>
      <c r="I438" s="67"/>
    </row>
    <row r="439" spans="3:9" ht="12.75">
      <c r="C439" s="85"/>
      <c r="D439" s="85"/>
      <c r="E439" s="85"/>
      <c r="F439" s="68"/>
      <c r="G439" s="85"/>
      <c r="H439" s="85"/>
      <c r="I439" s="67"/>
    </row>
    <row r="440" spans="3:9" ht="12.75">
      <c r="C440" s="85"/>
      <c r="D440" s="85"/>
      <c r="E440" s="85"/>
      <c r="F440" s="68"/>
      <c r="G440" s="85"/>
      <c r="H440" s="85"/>
      <c r="I440" s="67"/>
    </row>
    <row r="441" spans="3:9" ht="12.75">
      <c r="C441" s="85"/>
      <c r="D441" s="85"/>
      <c r="E441" s="85"/>
      <c r="F441" s="68"/>
      <c r="G441" s="85"/>
      <c r="H441" s="85"/>
      <c r="I441" s="67"/>
    </row>
    <row r="442" spans="3:9" ht="12.75">
      <c r="C442" s="85"/>
      <c r="D442" s="85"/>
      <c r="E442" s="85"/>
      <c r="F442" s="68"/>
      <c r="G442" s="85"/>
      <c r="H442" s="85"/>
      <c r="I442" s="67"/>
    </row>
    <row r="443" spans="3:9" ht="12.75">
      <c r="C443" s="85"/>
      <c r="D443" s="85"/>
      <c r="E443" s="85"/>
      <c r="F443" s="68"/>
      <c r="G443" s="85"/>
      <c r="H443" s="85"/>
      <c r="I443" s="67"/>
    </row>
    <row r="444" spans="3:9" ht="12.75">
      <c r="C444" s="85"/>
      <c r="D444" s="85"/>
      <c r="E444" s="85"/>
      <c r="F444" s="68"/>
      <c r="G444" s="85"/>
      <c r="H444" s="85"/>
      <c r="I444" s="67"/>
    </row>
    <row r="445" spans="3:9" ht="12.75">
      <c r="C445" s="85"/>
      <c r="D445" s="85"/>
      <c r="E445" s="85"/>
      <c r="F445" s="68"/>
      <c r="G445" s="85"/>
      <c r="H445" s="85"/>
      <c r="I445" s="67"/>
    </row>
    <row r="446" spans="3:9" ht="12.75">
      <c r="C446" s="85"/>
      <c r="D446" s="85"/>
      <c r="E446" s="85"/>
      <c r="F446" s="68"/>
      <c r="G446" s="85"/>
      <c r="H446" s="85"/>
      <c r="I446" s="67"/>
    </row>
    <row r="447" spans="3:9" ht="12.75">
      <c r="C447" s="85"/>
      <c r="D447" s="85"/>
      <c r="E447" s="85"/>
      <c r="F447" s="68"/>
      <c r="G447" s="85"/>
      <c r="H447" s="85"/>
      <c r="I447" s="67"/>
    </row>
    <row r="448" spans="3:9" ht="12.75">
      <c r="C448" s="85"/>
      <c r="D448" s="85"/>
      <c r="E448" s="85"/>
      <c r="F448" s="68"/>
      <c r="G448" s="85"/>
      <c r="H448" s="85"/>
      <c r="I448" s="67"/>
    </row>
    <row r="449" spans="3:9" ht="12.75">
      <c r="C449" s="85"/>
      <c r="D449" s="85"/>
      <c r="E449" s="85"/>
      <c r="F449" s="68"/>
      <c r="G449" s="85"/>
      <c r="H449" s="85"/>
      <c r="I449" s="67"/>
    </row>
    <row r="450" spans="3:9" ht="12.75">
      <c r="C450" s="85"/>
      <c r="D450" s="85"/>
      <c r="E450" s="85"/>
      <c r="F450" s="68"/>
      <c r="G450" s="85"/>
      <c r="H450" s="85"/>
      <c r="I450" s="67"/>
    </row>
    <row r="451" spans="3:9" ht="12.75">
      <c r="C451" s="85"/>
      <c r="D451" s="85"/>
      <c r="E451" s="85"/>
      <c r="F451" s="68"/>
      <c r="G451" s="85"/>
      <c r="H451" s="85"/>
      <c r="I451" s="67"/>
    </row>
    <row r="452" spans="3:9" ht="12.75">
      <c r="C452" s="85"/>
      <c r="D452" s="85"/>
      <c r="E452" s="85"/>
      <c r="F452" s="68"/>
      <c r="G452" s="85"/>
      <c r="H452" s="85"/>
      <c r="I452" s="67"/>
    </row>
    <row r="453" spans="3:9" ht="12.75">
      <c r="C453" s="85"/>
      <c r="D453" s="85"/>
      <c r="E453" s="85"/>
      <c r="F453" s="68"/>
      <c r="G453" s="85"/>
      <c r="H453" s="85"/>
      <c r="I453" s="67"/>
    </row>
    <row r="454" spans="3:9" ht="12.75">
      <c r="C454" s="85"/>
      <c r="D454" s="85"/>
      <c r="E454" s="85"/>
      <c r="F454" s="68"/>
      <c r="G454" s="85"/>
      <c r="H454" s="85"/>
      <c r="I454" s="67"/>
    </row>
    <row r="455" spans="3:9" ht="12.75">
      <c r="C455" s="85"/>
      <c r="D455" s="85"/>
      <c r="E455" s="85"/>
      <c r="F455" s="68"/>
      <c r="G455" s="85"/>
      <c r="H455" s="85"/>
      <c r="I455" s="67"/>
    </row>
    <row r="456" spans="3:9" ht="12.75">
      <c r="C456" s="85"/>
      <c r="D456" s="85"/>
      <c r="E456" s="85"/>
      <c r="F456" s="68"/>
      <c r="G456" s="85"/>
      <c r="H456" s="85"/>
      <c r="I456" s="67"/>
    </row>
    <row r="457" spans="3:9" ht="12.75">
      <c r="C457" s="85"/>
      <c r="D457" s="85"/>
      <c r="E457" s="85"/>
      <c r="F457" s="68"/>
      <c r="G457" s="85"/>
      <c r="H457" s="85"/>
      <c r="I457" s="67"/>
    </row>
    <row r="458" spans="3:9" ht="12.75">
      <c r="C458" s="85"/>
      <c r="D458" s="85"/>
      <c r="E458" s="85"/>
      <c r="F458" s="68"/>
      <c r="G458" s="85"/>
      <c r="H458" s="85"/>
      <c r="I458" s="67"/>
    </row>
    <row r="459" spans="3:9" ht="12.75">
      <c r="C459" s="85"/>
      <c r="D459" s="85"/>
      <c r="E459" s="85"/>
      <c r="F459" s="68"/>
      <c r="G459" s="85"/>
      <c r="H459" s="85"/>
      <c r="I459" s="67"/>
    </row>
    <row r="460" spans="3:9" ht="12.75">
      <c r="C460" s="85"/>
      <c r="D460" s="85"/>
      <c r="E460" s="85"/>
      <c r="F460" s="68"/>
      <c r="G460" s="85"/>
      <c r="H460" s="85"/>
      <c r="I460" s="67"/>
    </row>
    <row r="461" spans="3:9" ht="12.75">
      <c r="C461" s="85"/>
      <c r="D461" s="85"/>
      <c r="E461" s="85"/>
      <c r="F461" s="68"/>
      <c r="G461" s="85"/>
      <c r="H461" s="85"/>
      <c r="I461" s="67"/>
    </row>
    <row r="462" spans="3:9" ht="12.75">
      <c r="C462" s="85"/>
      <c r="D462" s="85"/>
      <c r="E462" s="85"/>
      <c r="F462" s="68"/>
      <c r="G462" s="85"/>
      <c r="H462" s="85"/>
      <c r="I462" s="67"/>
    </row>
    <row r="463" spans="3:9" ht="12.75">
      <c r="C463" s="85"/>
      <c r="D463" s="85"/>
      <c r="E463" s="85"/>
      <c r="F463" s="68"/>
      <c r="G463" s="85"/>
      <c r="H463" s="85"/>
      <c r="I463" s="67"/>
    </row>
    <row r="464" spans="3:9" ht="12.75">
      <c r="C464" s="85"/>
      <c r="D464" s="85"/>
      <c r="E464" s="85"/>
      <c r="F464" s="68"/>
      <c r="G464" s="85"/>
      <c r="H464" s="85"/>
      <c r="I464" s="67"/>
    </row>
    <row r="465" spans="3:9" ht="12.75">
      <c r="C465" s="85"/>
      <c r="D465" s="85"/>
      <c r="E465" s="85"/>
      <c r="F465" s="68"/>
      <c r="G465" s="85"/>
      <c r="H465" s="85"/>
      <c r="I465" s="67"/>
    </row>
    <row r="466" spans="3:9" ht="12.75">
      <c r="C466" s="85"/>
      <c r="D466" s="85"/>
      <c r="E466" s="85"/>
      <c r="F466" s="68"/>
      <c r="G466" s="85"/>
      <c r="H466" s="85"/>
      <c r="I466" s="67"/>
    </row>
    <row r="467" spans="3:9" ht="12.75">
      <c r="C467" s="85"/>
      <c r="D467" s="85"/>
      <c r="E467" s="85"/>
      <c r="F467" s="68"/>
      <c r="G467" s="85"/>
      <c r="H467" s="85"/>
      <c r="I467" s="67"/>
    </row>
    <row r="468" spans="3:9" ht="12.75">
      <c r="C468" s="85"/>
      <c r="D468" s="85"/>
      <c r="E468" s="85"/>
      <c r="F468" s="68"/>
      <c r="G468" s="85"/>
      <c r="H468" s="85"/>
      <c r="I468" s="67"/>
    </row>
    <row r="469" spans="3:9" ht="12.75">
      <c r="C469" s="85"/>
      <c r="D469" s="85"/>
      <c r="E469" s="85"/>
      <c r="F469" s="68"/>
      <c r="G469" s="85"/>
      <c r="H469" s="85"/>
      <c r="I469" s="67"/>
    </row>
    <row r="470" spans="3:9" ht="12.75">
      <c r="C470" s="85"/>
      <c r="D470" s="85"/>
      <c r="E470" s="85"/>
      <c r="F470" s="68"/>
      <c r="G470" s="85"/>
      <c r="H470" s="85"/>
      <c r="I470" s="67"/>
    </row>
    <row r="471" spans="3:9" ht="12.75">
      <c r="C471" s="85"/>
      <c r="D471" s="85"/>
      <c r="E471" s="85"/>
      <c r="F471" s="68"/>
      <c r="G471" s="85"/>
      <c r="H471" s="85"/>
      <c r="I471" s="67"/>
    </row>
    <row r="472" spans="3:9" ht="12.75">
      <c r="C472" s="85"/>
      <c r="D472" s="85"/>
      <c r="E472" s="85"/>
      <c r="F472" s="68"/>
      <c r="G472" s="85"/>
      <c r="H472" s="85"/>
      <c r="I472" s="67"/>
    </row>
    <row r="473" spans="3:9" ht="12.75">
      <c r="C473" s="85"/>
      <c r="D473" s="85"/>
      <c r="E473" s="85"/>
      <c r="F473" s="68"/>
      <c r="G473" s="85"/>
      <c r="H473" s="85"/>
      <c r="I473" s="67"/>
    </row>
    <row r="474" spans="3:9" ht="12.75">
      <c r="C474" s="85"/>
      <c r="D474" s="85"/>
      <c r="E474" s="85"/>
      <c r="F474" s="68"/>
      <c r="G474" s="85"/>
      <c r="H474" s="85"/>
      <c r="I474" s="67"/>
    </row>
    <row r="475" spans="3:9" ht="12.75">
      <c r="C475" s="85"/>
      <c r="D475" s="85"/>
      <c r="E475" s="85"/>
      <c r="F475" s="68"/>
      <c r="G475" s="85"/>
      <c r="H475" s="85"/>
      <c r="I475" s="67"/>
    </row>
    <row r="476" spans="3:9" ht="12.75">
      <c r="C476" s="85"/>
      <c r="D476" s="85"/>
      <c r="E476" s="85"/>
      <c r="F476" s="68"/>
      <c r="G476" s="85"/>
      <c r="H476" s="85"/>
      <c r="I476" s="67"/>
    </row>
    <row r="477" spans="3:9" ht="12.75">
      <c r="C477" s="85"/>
      <c r="D477" s="85"/>
      <c r="E477" s="85"/>
      <c r="F477" s="68"/>
      <c r="G477" s="85"/>
      <c r="H477" s="85"/>
      <c r="I477" s="67"/>
    </row>
    <row r="478" spans="3:9" ht="12.75">
      <c r="C478" s="85"/>
      <c r="D478" s="85"/>
      <c r="E478" s="85"/>
      <c r="F478" s="68"/>
      <c r="G478" s="85"/>
      <c r="H478" s="85"/>
      <c r="I478" s="67"/>
    </row>
    <row r="479" spans="3:9" ht="12.75">
      <c r="C479" s="85"/>
      <c r="D479" s="85"/>
      <c r="E479" s="85"/>
      <c r="F479" s="68"/>
      <c r="G479" s="85"/>
      <c r="H479" s="85"/>
      <c r="I479" s="67"/>
    </row>
    <row r="480" spans="3:9" ht="12.75">
      <c r="C480" s="85"/>
      <c r="D480" s="85"/>
      <c r="E480" s="85"/>
      <c r="F480" s="68"/>
      <c r="G480" s="85"/>
      <c r="H480" s="85"/>
      <c r="I480" s="67"/>
    </row>
    <row r="481" spans="3:9" ht="12.75">
      <c r="C481" s="85"/>
      <c r="D481" s="85"/>
      <c r="E481" s="85"/>
      <c r="F481" s="68"/>
      <c r="G481" s="85"/>
      <c r="H481" s="85"/>
      <c r="I481" s="67"/>
    </row>
    <row r="482" spans="3:9" ht="12.75">
      <c r="C482" s="85"/>
      <c r="D482" s="85"/>
      <c r="E482" s="85"/>
      <c r="F482" s="68"/>
      <c r="G482" s="85"/>
      <c r="H482" s="85"/>
      <c r="I482" s="67"/>
    </row>
    <row r="483" spans="3:9" ht="12.75">
      <c r="C483" s="85"/>
      <c r="D483" s="85"/>
      <c r="E483" s="85"/>
      <c r="F483" s="68"/>
      <c r="G483" s="85"/>
      <c r="H483" s="85"/>
      <c r="I483" s="67"/>
    </row>
    <row r="484" spans="3:9" ht="12.75">
      <c r="C484" s="85"/>
      <c r="D484" s="85"/>
      <c r="E484" s="85"/>
      <c r="F484" s="68"/>
      <c r="G484" s="85"/>
      <c r="H484" s="85"/>
      <c r="I484" s="67"/>
    </row>
    <row r="485" spans="3:9" ht="12.75">
      <c r="C485" s="85"/>
      <c r="D485" s="85"/>
      <c r="E485" s="85"/>
      <c r="F485" s="68"/>
      <c r="G485" s="85"/>
      <c r="H485" s="85"/>
      <c r="I485" s="67"/>
    </row>
    <row r="486" spans="3:9" ht="12.75">
      <c r="C486" s="85"/>
      <c r="D486" s="85"/>
      <c r="E486" s="85"/>
      <c r="F486" s="68"/>
      <c r="G486" s="85"/>
      <c r="H486" s="85"/>
      <c r="I486" s="67"/>
    </row>
    <row r="487" spans="3:9" ht="12.75">
      <c r="C487" s="85"/>
      <c r="D487" s="85"/>
      <c r="E487" s="85"/>
      <c r="F487" s="68"/>
      <c r="G487" s="85"/>
      <c r="H487" s="85"/>
      <c r="I487" s="67"/>
    </row>
    <row r="488" spans="3:9" ht="12.75">
      <c r="C488" s="85"/>
      <c r="D488" s="85"/>
      <c r="E488" s="85"/>
      <c r="F488" s="68"/>
      <c r="G488" s="85"/>
      <c r="H488" s="85"/>
      <c r="I488" s="67"/>
    </row>
    <row r="489" spans="3:9" ht="12.75">
      <c r="C489" s="85"/>
      <c r="D489" s="85"/>
      <c r="E489" s="85"/>
      <c r="F489" s="68"/>
      <c r="G489" s="85"/>
      <c r="H489" s="85"/>
      <c r="I489" s="67"/>
    </row>
    <row r="490" spans="3:9" ht="12.75">
      <c r="C490" s="85"/>
      <c r="D490" s="85"/>
      <c r="E490" s="85"/>
      <c r="F490" s="68"/>
      <c r="G490" s="85"/>
      <c r="H490" s="85"/>
      <c r="I490" s="67"/>
    </row>
    <row r="491" spans="3:9" ht="12.75">
      <c r="C491" s="85"/>
      <c r="D491" s="85"/>
      <c r="E491" s="85"/>
      <c r="F491" s="68"/>
      <c r="G491" s="85"/>
      <c r="H491" s="85"/>
      <c r="I491" s="67"/>
    </row>
    <row r="492" spans="3:9" ht="12.75">
      <c r="C492" s="85"/>
      <c r="D492" s="85"/>
      <c r="E492" s="85"/>
      <c r="F492" s="68"/>
      <c r="G492" s="85"/>
      <c r="H492" s="85"/>
      <c r="I492" s="67"/>
    </row>
    <row r="493" spans="3:9" ht="12.75">
      <c r="C493" s="85"/>
      <c r="D493" s="85"/>
      <c r="E493" s="85"/>
      <c r="F493" s="68"/>
      <c r="G493" s="85"/>
      <c r="H493" s="85"/>
      <c r="I493" s="67"/>
    </row>
    <row r="494" spans="3:9" ht="12.75">
      <c r="C494" s="85"/>
      <c r="D494" s="85"/>
      <c r="E494" s="85"/>
      <c r="F494" s="68"/>
      <c r="G494" s="85"/>
      <c r="H494" s="85"/>
      <c r="I494" s="67"/>
    </row>
    <row r="495" spans="3:9" ht="12.75">
      <c r="C495" s="85"/>
      <c r="D495" s="85"/>
      <c r="E495" s="85"/>
      <c r="F495" s="68"/>
      <c r="G495" s="85"/>
      <c r="H495" s="85"/>
      <c r="I495" s="67"/>
    </row>
    <row r="496" spans="3:9" ht="12.75">
      <c r="C496" s="85"/>
      <c r="D496" s="85"/>
      <c r="E496" s="85"/>
      <c r="F496" s="68"/>
      <c r="G496" s="85"/>
      <c r="H496" s="85"/>
      <c r="I496" s="67"/>
    </row>
    <row r="497" spans="3:9" ht="12.75">
      <c r="C497" s="85"/>
      <c r="D497" s="85"/>
      <c r="E497" s="85"/>
      <c r="F497" s="68"/>
      <c r="G497" s="85"/>
      <c r="H497" s="85"/>
      <c r="I497" s="67"/>
    </row>
    <row r="498" spans="3:9" ht="12.75">
      <c r="C498" s="85"/>
      <c r="D498" s="85"/>
      <c r="E498" s="85"/>
      <c r="F498" s="68"/>
      <c r="G498" s="85"/>
      <c r="H498" s="85"/>
      <c r="I498" s="67"/>
    </row>
    <row r="499" spans="3:9" ht="12.75">
      <c r="C499" s="85"/>
      <c r="D499" s="85"/>
      <c r="E499" s="85"/>
      <c r="F499" s="68"/>
      <c r="G499" s="85"/>
      <c r="H499" s="85"/>
      <c r="I499" s="67"/>
    </row>
    <row r="500" spans="3:9" ht="12.75">
      <c r="C500" s="85"/>
      <c r="D500" s="85"/>
      <c r="E500" s="85"/>
      <c r="F500" s="68"/>
      <c r="G500" s="85"/>
      <c r="H500" s="85"/>
      <c r="I500" s="67"/>
    </row>
    <row r="501" spans="3:9" ht="12.75">
      <c r="C501" s="85"/>
      <c r="D501" s="85"/>
      <c r="E501" s="85"/>
      <c r="F501" s="68"/>
      <c r="G501" s="85"/>
      <c r="H501" s="85"/>
      <c r="I501" s="67"/>
    </row>
    <row r="502" spans="3:9" ht="12.75">
      <c r="C502" s="85"/>
      <c r="D502" s="85"/>
      <c r="E502" s="85"/>
      <c r="F502" s="68"/>
      <c r="G502" s="85"/>
      <c r="H502" s="85"/>
      <c r="I502" s="67"/>
    </row>
    <row r="503" spans="3:9" ht="12.75">
      <c r="C503" s="85"/>
      <c r="D503" s="85"/>
      <c r="E503" s="85"/>
      <c r="F503" s="68"/>
      <c r="G503" s="85"/>
      <c r="H503" s="85"/>
      <c r="I503" s="67"/>
    </row>
    <row r="504" spans="3:9" ht="12.75">
      <c r="C504" s="85"/>
      <c r="D504" s="85"/>
      <c r="E504" s="85"/>
      <c r="F504" s="68"/>
      <c r="G504" s="85"/>
      <c r="H504" s="85"/>
      <c r="I504" s="67"/>
    </row>
    <row r="505" spans="3:9" ht="12.75">
      <c r="C505" s="85"/>
      <c r="D505" s="85"/>
      <c r="E505" s="85"/>
      <c r="F505" s="68"/>
      <c r="G505" s="85"/>
      <c r="H505" s="85"/>
      <c r="I505" s="67"/>
    </row>
    <row r="506" spans="3:9" ht="12.75">
      <c r="C506" s="85"/>
      <c r="D506" s="85"/>
      <c r="E506" s="85"/>
      <c r="F506" s="68"/>
      <c r="G506" s="85"/>
      <c r="H506" s="85"/>
      <c r="I506" s="67"/>
    </row>
    <row r="507" spans="3:9" ht="12.75">
      <c r="C507" s="85"/>
      <c r="D507" s="85"/>
      <c r="E507" s="85"/>
      <c r="F507" s="68"/>
      <c r="G507" s="85"/>
      <c r="H507" s="85"/>
      <c r="I507" s="67"/>
    </row>
    <row r="508" spans="3:9" ht="12.75">
      <c r="C508" s="85"/>
      <c r="D508" s="85"/>
      <c r="E508" s="85"/>
      <c r="F508" s="68"/>
      <c r="G508" s="85"/>
      <c r="H508" s="85"/>
      <c r="I508" s="67"/>
    </row>
    <row r="509" spans="3:9" ht="12.75">
      <c r="C509" s="85"/>
      <c r="D509" s="85"/>
      <c r="E509" s="85"/>
      <c r="F509" s="68"/>
      <c r="G509" s="85"/>
      <c r="H509" s="85"/>
      <c r="I509" s="67"/>
    </row>
    <row r="510" spans="3:9" ht="12.75">
      <c r="C510" s="85"/>
      <c r="D510" s="85"/>
      <c r="E510" s="85"/>
      <c r="F510" s="68"/>
      <c r="G510" s="85"/>
      <c r="H510" s="85"/>
      <c r="I510" s="67"/>
    </row>
    <row r="511" spans="3:9" ht="12.75">
      <c r="C511" s="85"/>
      <c r="D511" s="85"/>
      <c r="E511" s="85"/>
      <c r="F511" s="68"/>
      <c r="G511" s="85"/>
      <c r="H511" s="85"/>
      <c r="I511" s="67"/>
    </row>
    <row r="512" spans="3:9" ht="12.75">
      <c r="C512" s="85"/>
      <c r="D512" s="85"/>
      <c r="E512" s="85"/>
      <c r="F512" s="68"/>
      <c r="G512" s="85"/>
      <c r="H512" s="85"/>
      <c r="I512" s="67"/>
    </row>
    <row r="513" spans="3:9" ht="12.75">
      <c r="C513" s="85"/>
      <c r="D513" s="85"/>
      <c r="E513" s="85"/>
      <c r="F513" s="68"/>
      <c r="G513" s="85"/>
      <c r="H513" s="85"/>
      <c r="I513" s="67"/>
    </row>
    <row r="514" spans="3:9" ht="12.75">
      <c r="C514" s="85"/>
      <c r="D514" s="85"/>
      <c r="E514" s="85"/>
      <c r="F514" s="68"/>
      <c r="G514" s="85"/>
      <c r="H514" s="85"/>
      <c r="I514" s="67"/>
    </row>
    <row r="515" spans="3:9" ht="12.75">
      <c r="C515" s="85"/>
      <c r="D515" s="85"/>
      <c r="E515" s="85"/>
      <c r="F515" s="68"/>
      <c r="G515" s="85"/>
      <c r="H515" s="85"/>
      <c r="I515" s="67"/>
    </row>
    <row r="516" spans="3:9" ht="12.75">
      <c r="C516" s="85"/>
      <c r="D516" s="85"/>
      <c r="E516" s="85"/>
      <c r="F516" s="68"/>
      <c r="G516" s="85"/>
      <c r="H516" s="85"/>
      <c r="I516" s="67"/>
    </row>
    <row r="517" spans="3:9" ht="12.75">
      <c r="C517" s="85"/>
      <c r="D517" s="85"/>
      <c r="E517" s="85"/>
      <c r="F517" s="68"/>
      <c r="G517" s="85"/>
      <c r="H517" s="85"/>
      <c r="I517" s="67"/>
    </row>
    <row r="518" spans="3:9" ht="12.75">
      <c r="C518" s="85"/>
      <c r="D518" s="85"/>
      <c r="E518" s="85"/>
      <c r="F518" s="68"/>
      <c r="G518" s="85"/>
      <c r="H518" s="85"/>
      <c r="I518" s="67"/>
    </row>
    <row r="519" spans="3:9" ht="12.75">
      <c r="C519" s="85"/>
      <c r="D519" s="85"/>
      <c r="E519" s="85"/>
      <c r="F519" s="68"/>
      <c r="G519" s="85"/>
      <c r="H519" s="85"/>
      <c r="I519" s="67"/>
    </row>
    <row r="520" spans="3:9" ht="12.75">
      <c r="C520" s="85"/>
      <c r="D520" s="85"/>
      <c r="E520" s="85"/>
      <c r="F520" s="68"/>
      <c r="G520" s="85"/>
      <c r="H520" s="85"/>
      <c r="I520" s="67"/>
    </row>
    <row r="521" spans="3:9" ht="12.75">
      <c r="C521" s="85"/>
      <c r="D521" s="85"/>
      <c r="E521" s="85"/>
      <c r="F521" s="68"/>
      <c r="G521" s="85"/>
      <c r="H521" s="85"/>
      <c r="I521" s="67"/>
    </row>
    <row r="522" spans="3:9" ht="12.75">
      <c r="C522" s="85"/>
      <c r="D522" s="85"/>
      <c r="E522" s="85"/>
      <c r="F522" s="68"/>
      <c r="G522" s="85"/>
      <c r="H522" s="85"/>
      <c r="I522" s="67"/>
    </row>
    <row r="523" spans="3:9" ht="12.75">
      <c r="C523" s="85"/>
      <c r="D523" s="85"/>
      <c r="E523" s="85"/>
      <c r="F523" s="68"/>
      <c r="G523" s="85"/>
      <c r="H523" s="85"/>
      <c r="I523" s="67"/>
    </row>
    <row r="524" spans="3:9" ht="12.75">
      <c r="C524" s="85"/>
      <c r="D524" s="85"/>
      <c r="E524" s="85"/>
      <c r="F524" s="68"/>
      <c r="G524" s="85"/>
      <c r="H524" s="85"/>
      <c r="I524" s="67"/>
    </row>
    <row r="525" spans="3:9" ht="12.75">
      <c r="C525" s="85"/>
      <c r="D525" s="85"/>
      <c r="E525" s="85"/>
      <c r="F525" s="68"/>
      <c r="G525" s="85"/>
      <c r="H525" s="85"/>
      <c r="I525" s="67"/>
    </row>
    <row r="526" spans="3:9" ht="12.75">
      <c r="C526" s="85"/>
      <c r="D526" s="85"/>
      <c r="E526" s="85"/>
      <c r="F526" s="68"/>
      <c r="G526" s="85"/>
      <c r="H526" s="85"/>
      <c r="I526" s="67"/>
    </row>
    <row r="527" spans="3:9" ht="12.75">
      <c r="C527" s="85"/>
      <c r="D527" s="85"/>
      <c r="E527" s="85"/>
      <c r="F527" s="68"/>
      <c r="G527" s="85"/>
      <c r="H527" s="85"/>
      <c r="I527" s="67"/>
    </row>
    <row r="528" spans="3:9" ht="12.75">
      <c r="C528" s="85"/>
      <c r="D528" s="85"/>
      <c r="E528" s="85"/>
      <c r="F528" s="68"/>
      <c r="G528" s="85"/>
      <c r="H528" s="85"/>
      <c r="I528" s="67"/>
    </row>
    <row r="529" spans="3:9" ht="12.75">
      <c r="C529" s="85"/>
      <c r="D529" s="85"/>
      <c r="E529" s="85"/>
      <c r="F529" s="68"/>
      <c r="G529" s="85"/>
      <c r="H529" s="85"/>
      <c r="I529" s="67"/>
    </row>
    <row r="530" spans="3:9" ht="12.75">
      <c r="C530" s="85"/>
      <c r="D530" s="85"/>
      <c r="E530" s="85"/>
      <c r="F530" s="68"/>
      <c r="G530" s="85"/>
      <c r="H530" s="85"/>
      <c r="I530" s="67"/>
    </row>
    <row r="531" spans="3:9" ht="12.75">
      <c r="C531" s="85"/>
      <c r="D531" s="85"/>
      <c r="E531" s="85"/>
      <c r="F531" s="68"/>
      <c r="G531" s="85"/>
      <c r="H531" s="85"/>
      <c r="I531" s="67"/>
    </row>
    <row r="532" spans="3:9" ht="12.75">
      <c r="C532" s="85"/>
      <c r="D532" s="85"/>
      <c r="E532" s="85"/>
      <c r="F532" s="68"/>
      <c r="G532" s="85"/>
      <c r="H532" s="85"/>
      <c r="I532" s="67"/>
    </row>
    <row r="533" spans="3:9" ht="12.75">
      <c r="C533" s="85"/>
      <c r="D533" s="85"/>
      <c r="E533" s="85"/>
      <c r="F533" s="68"/>
      <c r="G533" s="85"/>
      <c r="H533" s="85"/>
      <c r="I533" s="67"/>
    </row>
    <row r="534" spans="3:9" ht="12.75">
      <c r="C534" s="85"/>
      <c r="D534" s="85"/>
      <c r="E534" s="85"/>
      <c r="F534" s="68"/>
      <c r="G534" s="85"/>
      <c r="H534" s="85"/>
      <c r="I534" s="67"/>
    </row>
    <row r="535" spans="3:9" ht="12.75">
      <c r="C535" s="85"/>
      <c r="D535" s="85"/>
      <c r="E535" s="85"/>
      <c r="F535" s="68"/>
      <c r="G535" s="85"/>
      <c r="H535" s="85"/>
      <c r="I535" s="67"/>
    </row>
    <row r="536" spans="3:9" ht="12.75">
      <c r="C536" s="85"/>
      <c r="D536" s="85"/>
      <c r="E536" s="85"/>
      <c r="F536" s="68"/>
      <c r="G536" s="85"/>
      <c r="H536" s="85"/>
      <c r="I536" s="67"/>
    </row>
    <row r="537" spans="3:9" ht="12.75">
      <c r="C537" s="85"/>
      <c r="D537" s="85"/>
      <c r="E537" s="85"/>
      <c r="F537" s="68"/>
      <c r="G537" s="85"/>
      <c r="H537" s="85"/>
      <c r="I537" s="67"/>
    </row>
    <row r="538" spans="3:9" ht="12.75">
      <c r="C538" s="85"/>
      <c r="D538" s="85"/>
      <c r="E538" s="85"/>
      <c r="F538" s="68"/>
      <c r="G538" s="85"/>
      <c r="H538" s="85"/>
      <c r="I538" s="67"/>
    </row>
    <row r="539" spans="3:9" ht="12.75">
      <c r="C539" s="85"/>
      <c r="D539" s="85"/>
      <c r="E539" s="85"/>
      <c r="F539" s="68"/>
      <c r="G539" s="85"/>
      <c r="H539" s="85"/>
      <c r="I539" s="67"/>
    </row>
    <row r="540" spans="3:9" ht="12.75">
      <c r="C540" s="85"/>
      <c r="D540" s="85"/>
      <c r="E540" s="85"/>
      <c r="F540" s="68"/>
      <c r="G540" s="85"/>
      <c r="H540" s="85"/>
      <c r="I540" s="67"/>
    </row>
    <row r="541" spans="3:9" ht="12.75">
      <c r="C541" s="85"/>
      <c r="D541" s="85"/>
      <c r="E541" s="85"/>
      <c r="F541" s="68"/>
      <c r="G541" s="85"/>
      <c r="H541" s="85"/>
      <c r="I541" s="67"/>
    </row>
    <row r="542" spans="3:9" ht="12.75">
      <c r="C542" s="85"/>
      <c r="D542" s="85"/>
      <c r="E542" s="85"/>
      <c r="F542" s="68"/>
      <c r="G542" s="85"/>
      <c r="H542" s="85"/>
      <c r="I542" s="67"/>
    </row>
    <row r="543" spans="3:9" ht="12.75">
      <c r="C543" s="85"/>
      <c r="D543" s="85"/>
      <c r="E543" s="85"/>
      <c r="F543" s="68"/>
      <c r="G543" s="85"/>
      <c r="H543" s="85"/>
      <c r="I543" s="67"/>
    </row>
    <row r="544" spans="3:9" ht="12.75">
      <c r="C544" s="85"/>
      <c r="D544" s="85"/>
      <c r="E544" s="85"/>
      <c r="F544" s="68"/>
      <c r="G544" s="85"/>
      <c r="H544" s="85"/>
      <c r="I544" s="67"/>
    </row>
    <row r="545" spans="3:9" ht="12.75">
      <c r="C545" s="85"/>
      <c r="D545" s="85"/>
      <c r="E545" s="85"/>
      <c r="F545" s="68"/>
      <c r="G545" s="85"/>
      <c r="H545" s="85"/>
      <c r="I545" s="67"/>
    </row>
    <row r="546" spans="3:9" ht="12.75">
      <c r="C546" s="85"/>
      <c r="D546" s="85"/>
      <c r="E546" s="85"/>
      <c r="F546" s="68"/>
      <c r="G546" s="85"/>
      <c r="H546" s="85"/>
      <c r="I546" s="67"/>
    </row>
    <row r="547" spans="3:9" ht="12.75">
      <c r="C547" s="85"/>
      <c r="D547" s="85"/>
      <c r="E547" s="85"/>
      <c r="F547" s="68"/>
      <c r="G547" s="85"/>
      <c r="H547" s="85"/>
      <c r="I547" s="67"/>
    </row>
    <row r="548" spans="3:9" ht="12.75">
      <c r="C548" s="85"/>
      <c r="D548" s="85"/>
      <c r="E548" s="85"/>
      <c r="F548" s="68"/>
      <c r="G548" s="85"/>
      <c r="H548" s="85"/>
      <c r="I548" s="67"/>
    </row>
    <row r="549" spans="3:9" ht="12.75">
      <c r="C549" s="85"/>
      <c r="D549" s="85"/>
      <c r="E549" s="85"/>
      <c r="F549" s="68"/>
      <c r="G549" s="85"/>
      <c r="H549" s="85"/>
      <c r="I549" s="67"/>
    </row>
    <row r="550" spans="3:9" ht="12.75">
      <c r="C550" s="85"/>
      <c r="D550" s="85"/>
      <c r="E550" s="85"/>
      <c r="F550" s="68"/>
      <c r="G550" s="85"/>
      <c r="H550" s="85"/>
      <c r="I550" s="67"/>
    </row>
    <row r="551" spans="3:9" ht="12.75">
      <c r="C551" s="85"/>
      <c r="D551" s="85"/>
      <c r="E551" s="85"/>
      <c r="F551" s="68"/>
      <c r="G551" s="85"/>
      <c r="H551" s="85"/>
      <c r="I551" s="67"/>
    </row>
    <row r="552" spans="3:9" ht="12.75">
      <c r="C552" s="85"/>
      <c r="D552" s="85"/>
      <c r="E552" s="85"/>
      <c r="F552" s="68"/>
      <c r="G552" s="85"/>
      <c r="H552" s="85"/>
      <c r="I552" s="67"/>
    </row>
    <row r="553" spans="3:9" ht="12.75">
      <c r="C553" s="85"/>
      <c r="D553" s="85"/>
      <c r="E553" s="85"/>
      <c r="F553" s="68"/>
      <c r="G553" s="85"/>
      <c r="H553" s="85"/>
      <c r="I553" s="67"/>
    </row>
    <row r="554" spans="3:9" ht="12.75">
      <c r="C554" s="85"/>
      <c r="D554" s="85"/>
      <c r="E554" s="85"/>
      <c r="F554" s="68"/>
      <c r="G554" s="85"/>
      <c r="H554" s="85"/>
      <c r="I554" s="67"/>
    </row>
    <row r="555" spans="3:9" ht="12.75">
      <c r="C555" s="85"/>
      <c r="D555" s="85"/>
      <c r="E555" s="85"/>
      <c r="F555" s="68"/>
      <c r="G555" s="85"/>
      <c r="H555" s="85"/>
      <c r="I555" s="67"/>
    </row>
  </sheetData>
  <sheetProtection/>
  <mergeCells count="3">
    <mergeCell ref="A2:I2"/>
    <mergeCell ref="A3:I3"/>
    <mergeCell ref="A5:A8"/>
  </mergeCells>
  <printOptions/>
  <pageMargins left="0.75" right="0.75" top="1" bottom="1" header="0.5" footer="0.5"/>
  <pageSetup fitToHeight="0" fitToWidth="1" horizontalDpi="300" verticalDpi="300" orientation="landscape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</cp:lastModifiedBy>
  <cp:lastPrinted>2014-11-10T11:11:29Z</cp:lastPrinted>
  <dcterms:created xsi:type="dcterms:W3CDTF">1999-11-30T10:42:35Z</dcterms:created>
  <dcterms:modified xsi:type="dcterms:W3CDTF">2014-11-13T10:17:43Z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XXJ7TYMEEKJ2-3541-519</vt:lpwstr>
  </property>
  <property fmtid="{D5CDD505-2E9C-101B-9397-08002B2CF9AE}" pid="4" name="_dlc_DocIdItemGu">
    <vt:lpwstr>dc078608-32bf-4128-87e0-b00e33739c66</vt:lpwstr>
  </property>
  <property fmtid="{D5CDD505-2E9C-101B-9397-08002B2CF9AE}" pid="5" name="_dlc_DocIdU">
    <vt:lpwstr>https://vip.gov.mari.ru/gornomari/emeshevo/_layouts/DocIdRedir.aspx?ID=XXJ7TYMEEKJ2-3541-519, XXJ7TYMEEKJ2-3541-519</vt:lpwstr>
  </property>
</Properties>
</file>