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МП пр.№1" sheetId="1" r:id="rId1"/>
    <sheet name="МП пр.№2" sheetId="2" r:id="rId2"/>
    <sheet name="МП пр.№3" sheetId="3" r:id="rId3"/>
    <sheet name="МП пр.№4" sheetId="4" r:id="rId4"/>
    <sheet name="МП пр.№5" sheetId="5" r:id="rId5"/>
    <sheet name="МП пр.№6" sheetId="6" r:id="rId6"/>
    <sheet name="ПП пр.№1" sheetId="7" r:id="rId7"/>
    <sheet name="ПП№1 пр.№2,3" sheetId="8" r:id="rId8"/>
    <sheet name="ПП№2 пр.№2,3" sheetId="9" r:id="rId9"/>
    <sheet name="ПП№3 пр.№2,3" sheetId="10" r:id="rId10"/>
    <sheet name="ПП№4 пр.№2,3" sheetId="11" r:id="rId11"/>
    <sheet name="ПП№5 пр.№2,3 " sheetId="12" r:id="rId12"/>
    <sheet name="ПП№7 пр.№2,3" sheetId="13" r:id="rId13"/>
    <sheet name="ПП№8 пр.№2,3" sheetId="14" r:id="rId14"/>
  </sheets>
  <definedNames>
    <definedName name="sub_150" localSheetId="5">'МП пр.№6'!$A$1</definedName>
    <definedName name="sub_162" localSheetId="3">'МП пр.№4'!$A$90</definedName>
  </definedNames>
  <calcPr calcId="124519"/>
</workbook>
</file>

<file path=xl/sharedStrings.xml><?xml version="1.0" encoding="utf-8"?>
<sst xmlns="http://schemas.openxmlformats.org/spreadsheetml/2006/main" count="1330" uniqueCount="613">
  <si>
    <t>Показатель (индикатор) (наименование)</t>
  </si>
  <si>
    <t>2017 год</t>
  </si>
  <si>
    <t>2018 год</t>
  </si>
  <si>
    <t>Количество многоквартирных домов, в которых проведен капитальный ремонт</t>
  </si>
  <si>
    <t>единиц</t>
  </si>
  <si>
    <t>Площадь многоквартирных домов, в которых проведен капитальный ремонт</t>
  </si>
  <si>
    <t>Кв. м.</t>
  </si>
  <si>
    <t>человек</t>
  </si>
  <si>
    <t>Площадь расселенного аварийного жилищного фонда</t>
  </si>
  <si>
    <t>Средний уровень оплаты населением жилищно-коммунальных услуг</t>
  </si>
  <si>
    <t>%</t>
  </si>
  <si>
    <t>Приложение № 1</t>
  </si>
  <si>
    <r>
      <t xml:space="preserve">Подпрограмма 2 </t>
    </r>
    <r>
      <rPr>
        <sz val="12"/>
        <color theme="1"/>
        <rFont val="Times New Roman"/>
        <family val="1"/>
      </rPr>
      <t xml:space="preserve">«Охрана окружающей среды  в муниципальном образовании «Городской округ «Город Козьмодемьянск» </t>
    </r>
  </si>
  <si>
    <t>Демеркуризация ртутьсодержащих отходов (увеличение к предыдущему году)</t>
  </si>
  <si>
    <t>Осуществление селективного сбора твердых бытовых отходов (увеличение к 2013 году)</t>
  </si>
  <si>
    <t>Переработка выделенных после сортировки отходов полимерных материалов (увеличение к предыдущему году)</t>
  </si>
  <si>
    <t>Увеличение площади зеленых насаждений общего пользования</t>
  </si>
  <si>
    <t xml:space="preserve">Экологическое просвещение населения  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</si>
  <si>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</si>
  <si>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</si>
  <si>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Доля объемов электрической энергии (далее - ЭЭ),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</si>
  <si>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>А.2.</t>
  </si>
  <si>
    <t>А.3.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</si>
  <si>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</si>
  <si>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А.4.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</si>
  <si>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</si>
  <si>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А.5.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</si>
  <si>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</si>
  <si>
    <t>А.6.</t>
  </si>
  <si>
    <t>Доля 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</t>
  </si>
  <si>
    <t>Группа С. Целевые показатели в области энергосбережения и повышения энергетической эффективности в муниципальном секторе</t>
  </si>
  <si>
    <t>С.1.</t>
  </si>
  <si>
    <t>Удельный расход ЭЭ на снабжение органа местного самоуправления и муниципальных учреждений  (в расчете на 1 кв. метр общей площади)</t>
  </si>
  <si>
    <t>кВтч/кВ.м.</t>
  </si>
  <si>
    <t>С.2.</t>
  </si>
  <si>
    <t>Удельный расход ТЭ на снабжение органа местного самоуправления и муниципальных учреждений (в расчете на 1 кв. метр общей площади</t>
  </si>
  <si>
    <t>Гкал/кв.м.</t>
  </si>
  <si>
    <t>С.3.</t>
  </si>
  <si>
    <t>Удельный расход холодной воды на  снабжение органа местного самоуправления и муниципальных учреждений ( в расчете на 1 человека)</t>
  </si>
  <si>
    <t>куб.м/чел.</t>
  </si>
  <si>
    <t>С.4.</t>
  </si>
  <si>
    <t>Удельный расход горячей воды на снабжение органа местного самоуправления и  муниципальных учреждений ( в расчете на 1 человека)</t>
  </si>
  <si>
    <t>С.5.</t>
  </si>
  <si>
    <t>Удельный расход природного газа на снабжение органа местного самоуправления и муниципальных учреждений (в расчете на 1 человека)</t>
  </si>
  <si>
    <t>С.6.</t>
  </si>
  <si>
    <t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подпрограммы</t>
  </si>
  <si>
    <t>тыс.руб.</t>
  </si>
  <si>
    <t>С.7.</t>
  </si>
  <si>
    <t>Количество энергосервисных договоров (контрактов), заключенных органами местного самоуправления и муниципальными заказчиками</t>
  </si>
  <si>
    <t>ед.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</si>
  <si>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</si>
  <si>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</si>
  <si>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t>Удельный расход ТЭ в многоквартирных домах ( в расчете на 1 кв. метр общей площади)</t>
  </si>
  <si>
    <t>D.2.</t>
  </si>
  <si>
    <t>Удельный расход холодной воды в многоквартирных домах (в расчете на 1 жителя)</t>
  </si>
  <si>
    <t>куб.м./чел.</t>
  </si>
  <si>
    <t>D.3.</t>
  </si>
  <si>
    <t>Удельный расход горячей воды в многоквартирных домах (в расчете на 1 жителя)</t>
  </si>
  <si>
    <t>D.4.</t>
  </si>
  <si>
    <t>Удельный расход ЭЭ в многоквартирных домах (в расчете на 1 кв. метр общей площади)</t>
  </si>
  <si>
    <t>D.5.</t>
  </si>
  <si>
    <t>Удельный расход природного газа в  многоквартирных домах с индивидуальными системами газового отопления (в расчете на 1 кв. метр общей площади)</t>
  </si>
  <si>
    <t>D.6.</t>
  </si>
  <si>
    <t>Удельный расход природного газа в многоквартирных домах с иными системами теплоснабжения (в расчете на 1 жителя)</t>
  </si>
  <si>
    <t>D.7.</t>
  </si>
  <si>
    <t>Удельный суммарный расход энергетических ресурсов в многоквартирных домах</t>
  </si>
  <si>
    <t>т.у.т./кВ.м.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</si>
  <si>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</si>
  <si>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</si>
  <si>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Удельный расход топлива на выработку тепловой энергии на тепловых электростанциях</t>
  </si>
  <si>
    <t>т.у.т./кВтч</t>
  </si>
  <si>
    <t>Е.2.</t>
  </si>
  <si>
    <t>Удельный расход топлива на выработку тепловой энергии на котельных</t>
  </si>
  <si>
    <t>т.у.т./Гкал</t>
  </si>
  <si>
    <t>Е.3.</t>
  </si>
  <si>
    <t>Удельный расход электрической энергии, используемой при передаче тепловой энергии в системах теплоснабжения</t>
  </si>
  <si>
    <t>кВтч/куб.м</t>
  </si>
  <si>
    <t>Е.4.</t>
  </si>
  <si>
    <t>Доля потерь тепловой энергии при её передаче в общем объеме переданной тепловой энергии</t>
  </si>
  <si>
    <t>Е.5.</t>
  </si>
  <si>
    <t>Доля потерь воды при её передаче в общем объеме переданной воды</t>
  </si>
  <si>
    <t>Е.6.</t>
  </si>
  <si>
    <t>Удельный расход электрической энергии, используемой для передачи (транспортировки) воды в системах водоснабжения (на 1 куб. метр)</t>
  </si>
  <si>
    <t>Е.7.</t>
  </si>
  <si>
    <t>Удельный расход электрической энергии, используемой в системах водоотведения (на 1 куб. метр)</t>
  </si>
  <si>
    <t>Е.8.</t>
  </si>
  <si>
    <t>Удельный расход электрической энергии в системах уличного освещения (на 1 кв. метр освещаемой площади с уровнем осещенности, соответствующим установленным нормативам</t>
  </si>
  <si>
    <t>кВтч/кв.м.</t>
  </si>
  <si>
    <t>Группа F. Целевые показатели в области энергосбережения и повышения энергетической эффективности в транспортном комплексе</t>
  </si>
  <si>
    <t>F.1.</t>
  </si>
  <si>
    <t>Количество высокоэкономичных,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</si>
  <si>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F.2.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</si>
  <si>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t>
  </si>
  <si>
    <t>F.3.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</si>
  <si>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</si>
  <si>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F.4.</t>
  </si>
  <si>
    <t>Количество транспортных средств 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</t>
  </si>
  <si>
    <t>F.5.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</si>
  <si>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 моторного топлива</t>
  </si>
  <si>
    <t>F.6.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</si>
  <si>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</t>
  </si>
  <si>
    <r>
      <t>Подпрограмма 4</t>
    </r>
    <r>
      <rPr>
        <sz val="12"/>
        <color theme="1"/>
        <rFont val="Times New Roman"/>
        <family val="1"/>
      </rPr>
      <t xml:space="preserve"> «Развитие строительства, архитектуры и инженерной инфраструктуры городского округа «Город Козьмодемьянск» </t>
    </r>
  </si>
  <si>
    <t>Объемы строительства и реконструкции объектов и объектов муниципального хозяйства</t>
  </si>
  <si>
    <t>Ввод жилья</t>
  </si>
  <si>
    <t>кв.м.</t>
  </si>
  <si>
    <t>Количество построенных и отремонтированных объектов коммунальной инфраструктуры</t>
  </si>
  <si>
    <t>Капитальный ремонт и ремонт автомобильных дорог общего пользования и дворовых территорий, тыс.кв.м.</t>
  </si>
  <si>
    <t>количество в год</t>
  </si>
  <si>
    <r>
      <t>Подпрограмма 5</t>
    </r>
    <r>
      <rPr>
        <sz val="12"/>
        <color rgb="FF9933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«Гражданская оборона, защита населения и территории от чрезвычайных ситуаций, обеспечение пожарной безопасности и безопасности людей на водных объектах в муниципальном образовании «Городской округ «Город Козьмодемьянск» </t>
    </r>
  </si>
  <si>
    <t>Количество чрезвычайных ситуаций, пожаров, происшествий на водных объектах</t>
  </si>
  <si>
    <t>Количество зарегистрированных пожаров</t>
  </si>
  <si>
    <t>Количество происшествий на водных объектах</t>
  </si>
  <si>
    <t>Количество погибших на водных объектах</t>
  </si>
  <si>
    <t>Количество защитных сооружений, готовых к приему укрываемых в установленные сроки</t>
  </si>
  <si>
    <t>Количество подготовленного к действиям при чрезвычайных ситуациях руководящего состава территориальной подсистемы РСЧС, спасателей и населения</t>
  </si>
  <si>
    <t>процент увеличения</t>
  </si>
  <si>
    <t>Охват оповещением населения</t>
  </si>
  <si>
    <t>% от нормативного</t>
  </si>
  <si>
    <t>Объем резерва материальных средств для ликвидации ЧС</t>
  </si>
  <si>
    <t>Количество оборудованных пляжей муниципальных образований</t>
  </si>
  <si>
    <r>
      <t xml:space="preserve">Подпрограмма 6 </t>
    </r>
    <r>
      <rPr>
        <sz val="12"/>
        <color theme="1"/>
        <rFont val="Times New Roman"/>
        <family val="1"/>
      </rPr>
      <t>«Обеспечение реализации муниципальной программы»</t>
    </r>
  </si>
  <si>
    <t>1.</t>
  </si>
  <si>
    <t>Установленная производственная мощность насосных станций 1-го подъема</t>
  </si>
  <si>
    <t>м 3/сут</t>
  </si>
  <si>
    <t>2.</t>
  </si>
  <si>
    <t>Число аварий в системах водоснабжения</t>
  </si>
  <si>
    <t>ед./км</t>
  </si>
  <si>
    <t>3.</t>
  </si>
  <si>
    <t>4.</t>
  </si>
  <si>
    <t xml:space="preserve">Доля ежегодно заменяемых сетей </t>
  </si>
  <si>
    <t>Приложение № 2</t>
  </si>
  <si>
    <t>Перечень основных мероприятий муниципальной программы</t>
  </si>
  <si>
    <t>Номер и наименование основного мероприятия</t>
  </si>
  <si>
    <t>Ответственный исполнитель</t>
  </si>
  <si>
    <t>Срок</t>
  </si>
  <si>
    <t>Ожидаемый непосредственный результат (краткое описание)</t>
  </si>
  <si>
    <t>Последствия не реализации основного мероприятия</t>
  </si>
  <si>
    <t>Связь с показателями муниципальной программы (подпрограммы)</t>
  </si>
  <si>
    <t>начала реализации</t>
  </si>
  <si>
    <t>окончания реализации</t>
  </si>
  <si>
    <t>1.1.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</si>
  <si>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</si>
  <si>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отдел жилищно-коммунального хозяйства и тарифного регулирования администрации городского округа  Город Козьмодемьянск»</t>
  </si>
  <si>
    <t>приведение жилищного фонда в соответствие со стандартами качества, обеспечивающими комфортные условия проживания</t>
  </si>
  <si>
    <t>снижение качества, предоставляемых жилищно-коммунальных услуг</t>
  </si>
  <si>
    <t>1.3.</t>
  </si>
  <si>
    <t>Капитальный ремонт государственного жилищного фонда субъектов Российской Федерации и муниципального жилищного фонда</t>
  </si>
  <si>
    <t>обеспечение безопасных и благоприятных условий проживания граждан</t>
  </si>
  <si>
    <t>увеличение  издержек на эксплуатацию муниципального жилищного фонда</t>
  </si>
  <si>
    <t>1.4.</t>
  </si>
  <si>
    <t>обеспечение жилыми помещениями граждан, проживающих в аварийном жилищном фонде</t>
  </si>
  <si>
    <t>отсутствие условий для   безопасного проживания граждан</t>
  </si>
  <si>
    <t>1.5.</t>
  </si>
  <si>
    <t>Содержание и обслуживание муниципальных жилых помещений</t>
  </si>
  <si>
    <t>1.7.</t>
  </si>
  <si>
    <t>сдерживание роста платежей населения за коммунальные услуги</t>
  </si>
  <si>
    <t>снижение устойчивости и надежности функционирования коммунальной сферы</t>
  </si>
  <si>
    <t>1.8.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</si>
  <si>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</si>
  <si>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Ликвидация несанкционированных свалок</t>
  </si>
  <si>
    <t>снижение вредного влияния факторов среды обитания на здоровье населения</t>
  </si>
  <si>
    <t>снижение качества окружающей среды</t>
  </si>
  <si>
    <t>создание системы управления обращения с отходами производства и потребления</t>
  </si>
  <si>
    <t>рост количества несанкционированного размещения отходов</t>
  </si>
  <si>
    <t>Развитие зеленого фонда города Козьмодемьянска</t>
  </si>
  <si>
    <t>увеличение озелененных территорий общего пользования</t>
  </si>
  <si>
    <t>сокращение территорий  зеленых насаждений</t>
  </si>
  <si>
    <t>Формирование экологической культуры</t>
  </si>
  <si>
    <t>развитие системы непрерывного экологического воспитания, повышение уровня знаний населения</t>
  </si>
  <si>
    <t>отсутствие экологических знаний у населения</t>
  </si>
  <si>
    <t>Оснащение приборами учета потребления топливно-энергетических ресурсов, в том числе с использованием интеллектуальных приборов учета, автоматизированных систем и систем диспетчеризации</t>
  </si>
  <si>
    <t>создание экономического механизма стимулирующего процесс энергоресурсо-сбережения</t>
  </si>
  <si>
    <t>отсутствие учета потребляемых топливно-энергетических ресурсов</t>
  </si>
  <si>
    <t>нерациональное использование топливно-энергетических ресурсов</t>
  </si>
  <si>
    <t>улучшение качества предоставляемых услуг с одновременным снижением нерациональных затрат</t>
  </si>
  <si>
    <t xml:space="preserve">необоснованный рост бюджетных расходов на приобретение топливно-энергетических ресурсов </t>
  </si>
  <si>
    <t xml:space="preserve">Метрологическое обеспечение измерений приборов учета потребления энергоресурсов в бюджетных организациях </t>
  </si>
  <si>
    <t>внедрение приборного учета и регулирования потребления энергоресурсов</t>
  </si>
  <si>
    <t>формирование   общественного    сознания    в    пользу   энергосбережения</t>
  </si>
  <si>
    <t>отсутствие культуры энергосбережения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</si>
  <si>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 (Муниципальный дорожный фонд)</t>
  </si>
  <si>
    <t>отдел архитектуры, строительства и ГО и ЧС администрации городского округа  Город Козьмодемьянск»</t>
  </si>
  <si>
    <t>приведение дворовых территорий и проездов к ним в соответствие со стандартами качества для обеспечения безопасных и благоприятных условий проживания граждан</t>
  </si>
  <si>
    <t xml:space="preserve"> отсутствие условий для комфортного проживания и увеличение их материальных затрат </t>
  </si>
  <si>
    <t>Осуществление целевых мероприятий в отношении автомобильных дорог общего пользования за счет средств республиканского бюджета Республики Марий Эл</t>
  </si>
  <si>
    <t>приведение автомобильных дорог в соответствие со стандартами качества и обеспечение безопасности дорожного движения</t>
  </si>
  <si>
    <t>увеличение количества дорожных транспортных происшествий и аварий на дорогах</t>
  </si>
  <si>
    <t>Осуществление целевых мероприятий в отношении автомобильных дорог общего пользования за счет средств муниципального бюджета (софинансирование)</t>
  </si>
  <si>
    <t xml:space="preserve"> Мероприятия по разработке градостроительной, землеустроительной документации</t>
  </si>
  <si>
    <t>обеспечения надежного, эффективного и устойчивого развития социальной и инженерной инфраструктуры</t>
  </si>
  <si>
    <r>
      <t>технологическая отсталость объектов социальной</t>
    </r>
    <r>
      <rPr>
        <sz val="14"/>
        <color theme="1"/>
        <rFont val="Arial"/>
        <family val="2"/>
      </rPr>
      <t xml:space="preserve"> </t>
    </r>
    <r>
      <rPr>
        <sz val="10"/>
        <color theme="1"/>
        <rFont val="Times New Roman"/>
        <family val="1"/>
      </rPr>
      <t xml:space="preserve">и инженерной инфраструктуры </t>
    </r>
  </si>
  <si>
    <t xml:space="preserve">создание информационной системы обеспечения градостроительной деятельности </t>
  </si>
  <si>
    <t>отсутствие благоприятных условий для развития городской инфраструктуры</t>
  </si>
  <si>
    <t>Уличное освещение</t>
  </si>
  <si>
    <t>обеспечение надежного и устойчивого развития инфраструктуры городского округа</t>
  </si>
  <si>
    <t>отсутствие благоприятных условий для жизнедеятельности населения, ухудшение криминогенной ситуации</t>
  </si>
  <si>
    <t>Содержание улично-дорожной сети в границах городских округов в рамках благоустройства (в том числе дорожная разметка и дорожные знаки)</t>
  </si>
  <si>
    <t xml:space="preserve">обеспечение благоустройства объектов городского хозяйства, являющиеся местами общего пользования и массового отдыха граждан </t>
  </si>
  <si>
    <t>отсутствие объектов культурно-массового отдыха, увеличение случаев нарушения правопорядка</t>
  </si>
  <si>
    <t>Организация и содержание мест захоронений</t>
  </si>
  <si>
    <t>удовлетворение общественных потребностей при предоставлении похоронно-ритуальных услуг и организация погребения умерших на муниципальных кладбищах при одновременном их надлежащем содержании и благоустройстве</t>
  </si>
  <si>
    <t>отсутствие гарантий погребения умерших, не соблюдение санитарных и экологических требований при выборе мест для захоронения</t>
  </si>
  <si>
    <t xml:space="preserve">Проведение детского конкурса «Безопасное колесо» </t>
  </si>
  <si>
    <t xml:space="preserve">Пропаганда безопасности дорожного движения, в том числе среди детей </t>
  </si>
  <si>
    <t>Обеспечение деятельности Единой дежурно-диспетчерской службы муниципальных образований</t>
  </si>
  <si>
    <t>создание и совершенствование безопасных   условий жизнедеятельности населения</t>
  </si>
  <si>
    <t>увеличение  время реагирования на чрезвычайные                     ситуации и происшествия</t>
  </si>
  <si>
    <t>Обеспечение пожарной безопасности в муниципальном образовании «Городской округ «Город Козьмодемьянск»</t>
  </si>
  <si>
    <t>повышение уровня пожарной безопасности и обеспечение оптимального реагирования на возможность возникновения пожаров</t>
  </si>
  <si>
    <t>увеличение рисков пожаров и их последствий</t>
  </si>
  <si>
    <t>Проведение мероприятий в области защиты населения и территорий от чрезвычайных ситуаций, в т.ч. установка и поддержание в состоянии постоянной готовности к использованию системы оповещения населения об опасностях, возникающих при ведении военных действий или вследствие этих действий, возникновении чрезвычайных ситуаций природного и техногенного характера</t>
  </si>
  <si>
    <t>минимизация социального, экономического и экологического ущерба, наносимого населению, экономике и окружающей среде вследствие ведения  военных действий и чрезвычайных ситуаций, совершенствование системы оповещения</t>
  </si>
  <si>
    <t>снижение уровня защищенности населения и территории от опасностей и угроз мирного и военного времени</t>
  </si>
  <si>
    <t xml:space="preserve"> обеспечение правопорядка в общественных местах, наблюдения  за дорожной ситуацией </t>
  </si>
  <si>
    <t>увеличение количества нарушений правопорядка</t>
  </si>
  <si>
    <t>Проведение командно-штабных учений и тренировок в организациях городского округа</t>
  </si>
  <si>
    <t xml:space="preserve">поддержание в постоянной готовности сил и средств различного уровня для решения приоритетных задач по обеспечению  защиты населения и территорий в условиях мирного и военного времени </t>
  </si>
  <si>
    <t>увеличение количества чрезвычайных ситуаций, пожаров, происшествий  на водных объектах</t>
  </si>
  <si>
    <t>Подготовка и содержание в готовности необходимых сил и средств, для защиты населения и территорий от чрезвычайных ситуаций, обучение населения способам защиты и действиям в этих ситуациях</t>
  </si>
  <si>
    <t>повышение уровня защищенности населения и территории от опасностей и угроз мирного и военного времени</t>
  </si>
  <si>
    <t>увеличение количества погибших, травмированных и пострадавших при чрезвычайных ситуациях</t>
  </si>
  <si>
    <t>Создание резервов финансовых и материальных ресурсов для ликвидации чрезвычайных ситуаций</t>
  </si>
  <si>
    <t>поддержание необходимого уровня обеспеченности резервами материальных средств для ликвидации чрезвычайных ситуаций</t>
  </si>
  <si>
    <t>низкий уровень обеспеченности резервами финансовых и материальных средств для ликвидации чрезвычайных ситуаций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</si>
  <si>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</si>
  <si>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обеспечение наличия и сохранности запасов материальных, медицинских и других материальных средств гражданской обороны</t>
  </si>
  <si>
    <t>низкий уровень обеспеченности резервами материальных, технических, медицинских и других  средств</t>
  </si>
  <si>
    <t>Организация повышения количества обучающихся руководителей в области гражданской обороны, защиты от чрезвычайных ситуаций, обеспечения пожарной безопасности и безопасности на водных объектах</t>
  </si>
  <si>
    <t>обеспечение ежегодного роста количества, прошедших обучение в области гражданской обороны, защиты от чрезвычайных ситуаций, обеспечения пожарной безопасности и безопасности на водных объектах</t>
  </si>
  <si>
    <r>
      <t>Низкий уровень подготовленного руководящего состава</t>
    </r>
    <r>
      <rPr>
        <sz val="14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к действиям при чрезвычайных ситуациях, гражданской обороне</t>
    </r>
  </si>
  <si>
    <t>Строительство, реконструкция и модернизация объектов централизованной системы водоснабжения</t>
  </si>
  <si>
    <t>развитие системы коммунальной инфраструктуры  города, отвечающей современным требованиям   его социально-экономического  развития  в соответствии с генеральным планом</t>
  </si>
  <si>
    <t>отсутствие модернизации и развития, снижение эффективности, надежности функционирования</t>
  </si>
  <si>
    <t>Строительство, реконструкция и модернизация объектов централизованной системы водоотведения</t>
  </si>
  <si>
    <t>Строительство, реконструкция и техническое перевооружение системы теплоснабжения</t>
  </si>
  <si>
    <t>Инвестиции на организацию централизованного водоснабжения на территории микрорайона «Черемушки»</t>
  </si>
  <si>
    <t>Строительство, реконструкция системы электроснабжения</t>
  </si>
  <si>
    <t>Строительство, реконструкция системы газоснабжения</t>
  </si>
  <si>
    <t>Приложение № 3</t>
  </si>
  <si>
    <t>Сведения об основных мерах правового регулирования в сфере реализации муниципальной программы</t>
  </si>
  <si>
    <t>Вид нормативного правового акта</t>
  </si>
  <si>
    <t>Основные положения нормативного правового акта</t>
  </si>
  <si>
    <t>Ответственный исполнитель и соисполнители</t>
  </si>
  <si>
    <t>Ожидаемые сроки принятия</t>
  </si>
  <si>
    <t>Постановление администрации муниципального образования «Городской округ «Город Козьмодемьянск»</t>
  </si>
  <si>
    <t xml:space="preserve">Об утверждении положения о порядке сбора и учета платы за пользование жилыми помещениями, занимаемыми нанимателями по договорам найма жилых помещений муниципального жилищного фонда </t>
  </si>
  <si>
    <t>Принято 30.09.2013 года    № 615</t>
  </si>
  <si>
    <t>Решение Собрания депутатов муниципального образования «Городской округ «Город Козьмодемьянск»</t>
  </si>
  <si>
    <t>Порядок сбора и вывоза бытовых отходов и мусора на территории муниципального образования «Городской округ «Город Козьмодемьянск»</t>
  </si>
  <si>
    <t>Ответственный исполнитель – отдел жилищно-коммунального хозяйства и тарифного регулирования соисполнители – администрация городского округа «Город Козьмодемьянск», Финансовое управление муниципального образования «Городской округ «Город Козьмодемьянск»</t>
  </si>
  <si>
    <t>Принято 29.02.2009 года   № 409</t>
  </si>
  <si>
    <t>Правила уборки территорий городского округа «Город Козьмодемьянск»</t>
  </si>
  <si>
    <t>Принято 22.01.2010 года   № 9</t>
  </si>
  <si>
    <t>Об утверждении единых норм накопления отходов производства и потребления на территории муниципального образования «Городской округ «город Козьмодемьянск»</t>
  </si>
  <si>
    <t>Принято 30.12.2009 года   № 667</t>
  </si>
  <si>
    <t>Порядок сбора отработанных ртутьсодержащих ламп на территории муниципального образования «Городской округ «Город Козьмодемьянск»</t>
  </si>
  <si>
    <t>Принято 19.05.2011 года   № 234</t>
  </si>
  <si>
    <t>5.</t>
  </si>
  <si>
    <t>Постановление администрации городского округа «Город Козьмодемьянск»</t>
  </si>
  <si>
    <t>Об утверждении положения об информационном обеспечении энергосбережения и повышения энергетической эффективности на территории муниципального образования «городской округ «Город Козьмодемьянск»</t>
  </si>
  <si>
    <t>Принято 30.11.2010 года   № 609</t>
  </si>
  <si>
    <t>Об утверждении порядка организации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 «Городской округ «Город Козьмодемьянск»</t>
  </si>
  <si>
    <t>Принято 17.01.2011 года   № 7</t>
  </si>
  <si>
    <t>Правила благоустройства территории муниципального образования «Городской округ «Город Козьмодемьянск»</t>
  </si>
  <si>
    <t>Ответственный исполнитель – отдел архитектуры, строительства и ГО и ЧС, соисполнители – администрация городского округа «Город Козьмодемьянск», Финансовое управление муниципального образования «Городской округ «Город Козьмодемьянск»</t>
  </si>
  <si>
    <t xml:space="preserve">2. </t>
  </si>
  <si>
    <t>Генеральный план муниципального образования «Городской округ «Город Козьмодемьянск»</t>
  </si>
  <si>
    <t>Принято 15.08.2012 года   № 247</t>
  </si>
  <si>
    <t>Правила землепользования и застройки муниципального образования «Городской округ «Город Козьмодемьянск»</t>
  </si>
  <si>
    <t>Принято 30.01.2008 года   № 313</t>
  </si>
  <si>
    <t>Об организации и ведении гражданской обороны в муниципальном образовании «Городской округ «Город Козьмодемьянск»</t>
  </si>
  <si>
    <t>Принято 03.04.2012 года   № 192</t>
  </si>
  <si>
    <t>Об организации и подготовке населения муниципального образования «городской округ «Город Козьмодемьянск в области гражданской обороны и защиты от чрезвычайных ситуаций природного и техногенного характера</t>
  </si>
  <si>
    <t>Принято 27.02.2010 года   № 388</t>
  </si>
  <si>
    <t>О своевременном оповещении и информировании населения муниципального образования «Городской округ «Город Козьмодемьянск» об угрозе возникновения или при возникновении чрезвычайных ситуаций</t>
  </si>
  <si>
    <t>Принято 02.08.2010 года   № 340</t>
  </si>
  <si>
    <t>О создании и содержании в целях гражданской обороны запасов материально-технических, продовольственных, медицинских и иных средств на территории муниципального образования «Городской округ «Город Козьмодемьянск»</t>
  </si>
  <si>
    <t>Принято 16.09.2010 года   № 469</t>
  </si>
  <si>
    <t>Об организации и проведении эвакомероприятий при возникновении чрезвычайных ситуаций природного и техногенного характера</t>
  </si>
  <si>
    <t>Принято 11.01.2009 года   № 1</t>
  </si>
  <si>
    <t>Об утверждении положения об оплате труда отдельных категорий работников администрации муниципального образования «Городской округ «Город Козьмодемьянск» и комитета по управлению муниципальным имуществом администрации муниципального образования «Городской округ «Город Козьмодемьянск», должности которых не относят к должностям муниципальной службы в муниципальном образовании «Городской округ «Город Козьмодемьянск»</t>
  </si>
  <si>
    <t>Ответственный исполнитель – администрация городского округа «Город Козьмодемьянск», соисполнители – финансовое управление муниципального образования «Городской округ «Город Козьмодемьянск»</t>
  </si>
  <si>
    <t>Принято 12.04.2011 года   № 167</t>
  </si>
  <si>
    <t>Об утверждении схемы теплоснабжения муниципального образования «Городской округ «Город Козьмодемьянск»</t>
  </si>
  <si>
    <t>Принято 14.04.2015 года   № 170</t>
  </si>
  <si>
    <t>Об утверждении схемы водоснабжения и водоотведения муниципального образования «Городской округ «Город Козьмодемьянск»</t>
  </si>
  <si>
    <t>Принято 14.04.2015 года   № 171</t>
  </si>
  <si>
    <t>Приложение № 4</t>
  </si>
  <si>
    <t>Ресурсное обеспечение реализации муниципальной программы за счет средств бюджета муниципального образования «Городской округ «Город Козьмодемьянск»</t>
  </si>
  <si>
    <t>Статус</t>
  </si>
  <si>
    <t>Наименование муниципальной программы, подпрограммы муниципальной программы, муниципальной целевой программы,  ведомственной целевой программы, основного мероприятия</t>
  </si>
  <si>
    <t>Ответственный исполнитель, соисполнители, заказчик-координатор</t>
  </si>
  <si>
    <t>Код бюджетной классификации</t>
  </si>
  <si>
    <t>Расходы (тыс. рублей) по годам</t>
  </si>
  <si>
    <t>Муниципальная программа</t>
  </si>
  <si>
    <t xml:space="preserve">Подпрограмма 1 </t>
  </si>
  <si>
    <t xml:space="preserve">«Развитие жилищно-коммунального хозяйства в муниципальном образовании «Городской округ «Город Козьмодемьянск» </t>
  </si>
  <si>
    <t>Ответственный исполнитель – отдел ЖКХ и тарифного регулирования соисполнители – администрация городского округа «Город Козьмодемьянск», Финансовое управление муниципального образования «Городской округ «Город Козьмодемьянск»</t>
  </si>
  <si>
    <t>Подпрограмма 2</t>
  </si>
  <si>
    <t xml:space="preserve">«Охрана окружающей среды  в муниципальном образовании «Городской округ «Город Козьмодемьянск» </t>
  </si>
  <si>
    <t>Подпрограмма 3</t>
  </si>
  <si>
    <t xml:space="preserve">«Энергосбережение и повышение энергетической                                                                                                               эффективности в муниципальном образовании «Городской округ «Город Козьмодемьянск»                        </t>
  </si>
  <si>
    <t>Ответственный исполнитель – отдел ЖКХ и тарифного регулирования соисполнители – администрация городского округа «Город Козьмодемьянск», Финансовое управление муниципального образования «Городской округ «Город Козьмодемьянск», муниципальные учреждения  городского округа «Город Козьмодемьянск»</t>
  </si>
  <si>
    <t>Подпрограмма 4</t>
  </si>
  <si>
    <t xml:space="preserve">«Развитие строительства, архитектуры и инженерной инфраструктуры городского округа «Город Козьмодемьянск» </t>
  </si>
  <si>
    <t>Подпрограмма 5</t>
  </si>
  <si>
    <t xml:space="preserve">«Гражданская оборона, защита населения и территории от чрезвычайных ситуаций, обеспечение пожарной безопасности и безопасности людей на водных объектах в муниципальном образовании «Городской округ «Город Козьмодемьянск» </t>
  </si>
  <si>
    <t>Ответственный исполнитель – отдел архитектуры, строительства и ГО и ЧС соисполнители – администрация городского округа «Город Козьмодемьянск», Финансовое управление муниципального образования «Городской округ «Город Козьмодемьянск»</t>
  </si>
  <si>
    <t>Подпрограмма 6</t>
  </si>
  <si>
    <t>«Обеспечение реализации муниципальной программы»*</t>
  </si>
  <si>
    <t>Ответственный исполнитель - администрация городского округа «Город Козьмодемьянск»</t>
  </si>
  <si>
    <t>Подпрограмма 7</t>
  </si>
  <si>
    <t>«Комплексное развитие систем коммунальной инфраструктуры муниципального образования «Городской округ «Город Козьмодемьянск»</t>
  </si>
  <si>
    <t>* Под обеспечением реализации муниципальной программы понимается деятельность, не направленная на реализацию ведомственных целевых программ, основных мероприятий подпрограмм, а также мероприятий муниципальных целевых программ.</t>
  </si>
  <si>
    <t>Приложение № 5</t>
  </si>
  <si>
    <t>Наименование муниципальной программы, подпрограммы, основного мероприятия</t>
  </si>
  <si>
    <t>Источники ресурсного обеспечения</t>
  </si>
  <si>
    <t>Оценка расходов (тыс. рублей) по годам</t>
  </si>
  <si>
    <t>Развитие и содержание инфраструктуры  муниципального образования «Городской округ «Город Козьмодемьянск</t>
  </si>
  <si>
    <t>всего</t>
  </si>
  <si>
    <t>федеральный бюджет*</t>
  </si>
  <si>
    <t>бюджет Республики Марий Эл*</t>
  </si>
  <si>
    <t>муниципальный бюджет</t>
  </si>
  <si>
    <t>внебюджетные источники*</t>
  </si>
  <si>
    <t>Подпрограмма 1</t>
  </si>
  <si>
    <t xml:space="preserve">«Развитие строительства, архитектуры и инженерной инфраструктуры в муниципальном образовании «Городской округ «Город Козьмодемьянск» </t>
  </si>
  <si>
    <t>_________________________</t>
  </si>
  <si>
    <t xml:space="preserve">* При условии выделения средств. </t>
  </si>
  <si>
    <t>Приложение № 6</t>
  </si>
  <si>
    <t>Наименование подпрограммы, основного мероприятия, мероприятий, реализуемых в рамках основного мероприятия</t>
  </si>
  <si>
    <t>Ответственный исполнитель (ФИО, должность)</t>
  </si>
  <si>
    <t xml:space="preserve">В целом по муниципальной программе </t>
  </si>
  <si>
    <t>X</t>
  </si>
  <si>
    <t>Х</t>
  </si>
  <si>
    <t>Подпрограмма 6 «Обеспечение реализации муниципальной программы»</t>
  </si>
  <si>
    <t>Подпрограмма 7 «Комплексное развитие систем коммунальной инфраструктуры муниципального образования «Городской округ «Город Козьмодемьянск»</t>
  </si>
  <si>
    <t>2019 год</t>
  </si>
  <si>
    <t>2020 год</t>
  </si>
  <si>
    <t>Значение показателей</t>
  </si>
  <si>
    <t>2016 год</t>
  </si>
  <si>
    <r>
      <t xml:space="preserve">Подпрограмма 1 </t>
    </r>
    <r>
      <rPr>
        <sz val="12"/>
        <color theme="1"/>
        <rFont val="Times New Roman"/>
        <family val="1"/>
      </rPr>
      <t xml:space="preserve">«Развитие жилищно-коммунального хозяйства в муниципальном образовании «Городской округ «Город Козьмодемьянск» </t>
    </r>
  </si>
  <si>
    <t>Количество граждан, переселенных из аварийного жилищного фонда, человек</t>
  </si>
  <si>
    <t>2021 год</t>
  </si>
  <si>
    <t>кв.м \ человека</t>
  </si>
  <si>
    <r>
      <t xml:space="preserve">Подпрограмма 3 </t>
    </r>
    <r>
      <rPr>
        <sz val="12"/>
        <color theme="1"/>
        <rFont val="Times New Roman"/>
        <family val="1"/>
      </rPr>
      <t xml:space="preserve">«Энергосбережение и повышение энергетической эффективности в муниципальном образовании «Городской округ «Город Козьмодемьянск» </t>
    </r>
  </si>
  <si>
    <t>Доля объемов тепловой энергии (далее - ТЭ), расчеты за которую осуществляются с использованием приборов учета, в общем объеме ТЭ, потребляемой (используемой) на территории муниципального образования</t>
  </si>
  <si>
    <t>тыс.куб.м/  кв.м</t>
  </si>
  <si>
    <t>тыс.куб.м/   кв.м</t>
  </si>
  <si>
    <t>тыс.кВтч/ тыс.куб.м.</t>
  </si>
  <si>
    <t>тыс.кВтч/ куб.м.</t>
  </si>
  <si>
    <t>тыс. человек</t>
  </si>
  <si>
    <t>Уровень обеспеченности  резервами материальных средств для ликвидации чрезвычайных ситуаций;наличие запасов материальных, медицинских и других материальных средств ГО;</t>
  </si>
  <si>
    <r>
      <t xml:space="preserve">Подпрограмма 7 </t>
    </r>
    <r>
      <rPr>
        <sz val="12"/>
        <color theme="1"/>
        <rFont val="Times New Roman"/>
        <family val="1"/>
      </rPr>
      <t>«Комплексное развитие систем коммунальной инфраструктуры муниципального образования «Городской округ «Город Козьмодемьянск»»</t>
    </r>
  </si>
  <si>
    <t>Сведения о показателях (индикаторах) муниципальной программы, подпрограмм муниципальной программы и их значениях</t>
  </si>
  <si>
    <t>№ п/п</t>
  </si>
  <si>
    <t>Единица измерения</t>
  </si>
  <si>
    <t xml:space="preserve">Подпрограмма 1 «Развитие жилищно-коммунального хозяйства в муниципальном образовании «Городской округ «Город Козьмодемьянск» </t>
  </si>
  <si>
    <t>реализация мероприятий направлена на достижение всех показателей Подпрограммы</t>
  </si>
  <si>
    <t xml:space="preserve">Подпрограмма 2 «Охрана окружающей среды  в муниципальном образовании «Городской округ «Город Козьмодемьянск» </t>
  </si>
  <si>
    <t>Содержание и оборудование контейнерных площадок</t>
  </si>
  <si>
    <t xml:space="preserve">Подпрограмма 3 «Энергосбережение и повышение энергетической   эффективности в муниципальном образовании «Городской округ «Город Козьмодемьянск» </t>
  </si>
  <si>
    <r>
      <t>Подпрограмма 4</t>
    </r>
    <r>
      <rPr>
        <b/>
        <sz val="12"/>
        <color rgb="FF9933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«Развитие строительства, архитектуры и инженерной инфраструктуры городского округа «Город Козьмодемьянск» </t>
    </r>
  </si>
  <si>
    <r>
      <t>Подпрограмма 5</t>
    </r>
    <r>
      <rPr>
        <b/>
        <sz val="12"/>
        <color rgb="FF9933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«Гражданская оборона, защита населения и территории от чрезвычайных ситуаций, обеспечение пожарной безопасности и безопасности людей на водных объектах в муниципальном образовании «Городской округ «Город Козьмодемьянск» </t>
    </r>
  </si>
  <si>
    <t>Актуализация схем тепло-, водо-, электроснабжения, водоотведения</t>
  </si>
  <si>
    <t>Прочие мероприятия по благоустройству городских округов (содержание пляжа, ПСД на строительство, реконструкцию объектов благоустройства)</t>
  </si>
  <si>
    <t>Осуществление государственных полномочий по организации проведения мероприятий по отлову безнадзорных животных</t>
  </si>
  <si>
    <t xml:space="preserve">нарушение санитарно-эпидемиологического благополучия населения  </t>
  </si>
  <si>
    <t>соблюдение санитарно-эпидемиологических требований</t>
  </si>
  <si>
    <t>Проект повышение безопасности дорожного движения в муниципальном образовании «Городской округ «Город Козьмодемьянск»</t>
  </si>
  <si>
    <t>Обеспечение беспрепятственного доступа инвалидов к объектам социальной и транспортной инфраструктуры.</t>
  </si>
  <si>
    <t>создание условий для доступа маломобильных групп населения к объектам социальной  и транспортной инфраструктуры</t>
  </si>
  <si>
    <t>ограничение передвижения  маломобильных групп населения</t>
  </si>
  <si>
    <t>Упорядочение адресного хозяйства городского округа "Город Козьмодемьянск"</t>
  </si>
  <si>
    <t>отсутствие адресных указателей, затруднение для ориентирования в городском округе</t>
  </si>
  <si>
    <t xml:space="preserve"> формирование единого облика адресного хозяйства и улучшения ориентирования в городском округе</t>
  </si>
  <si>
    <t>Создание объекта аппаратно-программного комплекса «Безопасный город» муниципального образования</t>
  </si>
  <si>
    <t>Создание системы обеспечения вызова экстренных служб по единому номеру "112"</t>
  </si>
  <si>
    <t>проведение интеграции с центром обработки вызовов системы-112 для оперативного вызова экстренных служб</t>
  </si>
  <si>
    <t>не оказание экстренной  помощи при чрезвычайной ситуации</t>
  </si>
  <si>
    <t>Организация сбора отработанных ртутьсодержащих ламп от населения для утилизации</t>
  </si>
  <si>
    <t>Организазация рекультивации объектов захоронения отходов (закрытый полигон ТБО и ПО)</t>
  </si>
  <si>
    <t>Обустройство и содержание защитных сооружений ГО</t>
  </si>
  <si>
    <t>Строительство дополнительного водовода в 3 микрорайоне (закольцовка)</t>
  </si>
  <si>
    <t>Прокладка водопровода в нижнюю часть города</t>
  </si>
  <si>
    <t>Строительство самотечного коллектора</t>
  </si>
  <si>
    <t>Реконструкция очистных сооружений</t>
  </si>
  <si>
    <t>Инвестиции на организацию электроснабжения на территории микрорайона «Черемушки»</t>
  </si>
  <si>
    <t>Инвестиции на организацию газоснабжения на территории микрорайона «Черемушки»</t>
  </si>
  <si>
    <t>Подпрограмма 2 «Охрана окружающей среды  в муниципальном образовании «Городской округ «Город Козьмодемьянск»</t>
  </si>
  <si>
    <r>
      <t>Подпрограмма 4</t>
    </r>
    <r>
      <rPr>
        <b/>
        <sz val="12"/>
        <color rgb="FF9933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«Развитие строительства, архитектуры и инженерной инфраструктуры городского округа «Город Козьмодемьянск» на 2014-2018 годы»</t>
    </r>
  </si>
  <si>
    <t>Подпрограмма  6 «Обеспечение реализации муниципальной программы»</t>
  </si>
  <si>
    <t>Подпрограмма 7 «Комплексное развитие систем коммунальной инфраструктуры  муниципального образования «Городской округ «Город Козьмодемьянск»</t>
  </si>
  <si>
    <t>Ответственный исполнитель - отдел жилищно-коммунального хозяйства и тарифного регулирования администрации городского округа «Город Козьмодемьянск», отдел архитектуры, строительства и ГО и ЧС администрации городского округа «Город Козьмодемьянск»,                         соисполнители – администрация городского округа «Город Козьмодемьянск», Финансовое управление муниципального образования «Городской округ «Город Козьмодемьянск»</t>
  </si>
  <si>
    <t>903  0000   0410000000</t>
  </si>
  <si>
    <t>903 0000  0400000000</t>
  </si>
  <si>
    <t>903  0501  0410129520</t>
  </si>
  <si>
    <t>903  0501  0410509602</t>
  </si>
  <si>
    <t>903  0501 0410329390</t>
  </si>
  <si>
    <t>903  0502  0410829410</t>
  </si>
  <si>
    <t>903  0000    0420000000</t>
  </si>
  <si>
    <t>903  0603  0420149060</t>
  </si>
  <si>
    <t>9030000  0430000000</t>
  </si>
  <si>
    <t>903  0000    0440000000</t>
  </si>
  <si>
    <t>903 0409   0440129180</t>
  </si>
  <si>
    <t>903  0409  0440270250</t>
  </si>
  <si>
    <t>903  0409  0440329470</t>
  </si>
  <si>
    <t>903  0412   0440429480</t>
  </si>
  <si>
    <t>903  0503  0440629340</t>
  </si>
  <si>
    <t>903  0503  0440729350</t>
  </si>
  <si>
    <t>903  0503  0440929380</t>
  </si>
  <si>
    <t>903  0503  0441029370</t>
  </si>
  <si>
    <t>903  0000   0460000000</t>
  </si>
  <si>
    <t>903  0309  0450129150</t>
  </si>
  <si>
    <t>903 0000   0450000000</t>
  </si>
  <si>
    <t>903  0000   0470000000</t>
  </si>
  <si>
    <t xml:space="preserve"> Строительство, реконструкция и модернизация объектов централизованной системы водоснабжения (монтаж двух скважин  на станции 2 подъема водозабора)</t>
  </si>
  <si>
    <t xml:space="preserve">Прогнозная оценка расходов на реализацию целей муниципальной программы  муниципального образования «Городской округ «Город Козьмодемьянск» </t>
  </si>
  <si>
    <t>Код бюджетной классификации (бюджет муниципального образования «Городской округ «Город Козьмодемьянск»)</t>
  </si>
  <si>
    <t>Финан-сирование (тыс. рублей)</t>
  </si>
  <si>
    <t xml:space="preserve">План реализации муниципальной программы                                                                                                                     муниципального образования «Городской округ «Город Козьмодемьянск» </t>
  </si>
  <si>
    <t xml:space="preserve">Подпрограмма 2                                                  «Охрана окружающей среды  в муниципальном образовании «Городской округ «Город Козьмодемьянск» </t>
  </si>
  <si>
    <t xml:space="preserve">Подпрограмма  4                                             «Развитие строительства, архитектуры и инженерной инфраструктуры в муниципальном образовании «Городской округ «Город Козьмодемьянск» </t>
  </si>
  <si>
    <t>Подпрограмма 6                                                    «Обеспечение реализации муниципальной программы»</t>
  </si>
  <si>
    <t xml:space="preserve">Подпрограмма 1                                                                    «Развитие жилищно-коммунального хозяйства в муниципальном образовании «Городской округ «Город Козьмодемьянск» </t>
  </si>
  <si>
    <t xml:space="preserve">Подпрограмма 3                                                            «Энергосбережение и повышение энергетической                                                                                                               эффективности в муниципальном образовании «Городской округ «Город Козьмодемьянск»   </t>
  </si>
  <si>
    <t xml:space="preserve">Подпрограмма 5                                                                     «Гражданская оборона, защита населения и территории от чрезвычайных ситуаций, обеспечение пожарной безопасности и безопасности людей на водных объектах в муниципальном образовании «Городской округ «Город Козьмодемьянск» </t>
  </si>
  <si>
    <t>Подпрограмма 7                                                                                                         «Комплексное развитие систем коммунальной инфраструктуры муниципального образования «Городской округ «Город Козьмодемьянск»</t>
  </si>
  <si>
    <t>Целевые показатели оценки хода реализации Подпрограммы и ее эффективности</t>
  </si>
  <si>
    <t>Ответственный исполнитель, соисполнитель</t>
  </si>
  <si>
    <t>Ресурсное обеспечение реализации подпрограммы за счет средств бюджета муниципального образования «Городской округ «Город Козьмодемьянск»</t>
  </si>
  <si>
    <t>Наименование подпрограммы муниципальной программы,  основного мероприятия</t>
  </si>
  <si>
    <t xml:space="preserve">«Энергосбережение и повышение энергетической эффективности в муниципальном образовании «Городской округ «Город Козьмодемьянск»                        </t>
  </si>
  <si>
    <t>Подпрограмма</t>
  </si>
  <si>
    <t xml:space="preserve">Прогнозная оценка расходов на реализацию целей подпрограммы  </t>
  </si>
  <si>
    <t>2022 год</t>
  </si>
  <si>
    <t>Подпрограмма 8</t>
  </si>
  <si>
    <t>Первый заместитель мэра города Козьмодемьянска, отдел жилищно-коммунального хозяйства и тарифного регулирования администрации городского округа «Город Козьмодемьянск»</t>
  </si>
  <si>
    <t>Первый заместитель мэра города Козьмодемьянска, отдел архитектуры, строительства и ГО и ЧС администрации городского округа «Город Козьмодемьянск»</t>
  </si>
  <si>
    <t>903 0000                                0480000000</t>
  </si>
  <si>
    <t>________________________</t>
  </si>
  <si>
    <t>903  0000   0480000000</t>
  </si>
  <si>
    <t>Мероприятия по благоустройству мест массового отдыха населения (городских парков)</t>
  </si>
  <si>
    <t>903  0505                      0441800000</t>
  </si>
  <si>
    <t>903  0505                      04418R5600</t>
  </si>
  <si>
    <t>903  0505                      04418L5600</t>
  </si>
  <si>
    <t>Удельный показатель энергоемкости оказания услуг</t>
  </si>
  <si>
    <t>кг у.т./объем услуг в натуральном выражении</t>
  </si>
  <si>
    <t>F.7.</t>
  </si>
  <si>
    <t>кВт*ч/кв.м</t>
  </si>
  <si>
    <t>Удельный расход ЭЭ на общедомовые нужды в многоквартирных домах</t>
  </si>
  <si>
    <t>Е.9.</t>
  </si>
  <si>
    <t>Доля источников света со светоодачей не менее 100 Лм/Вт от общего количества источников света в уличном и наружном освещении</t>
  </si>
  <si>
    <t>С.8.</t>
  </si>
  <si>
    <t>С.9.</t>
  </si>
  <si>
    <t>Доля зданий, стоений, сооружений, находящихся на праве оперативного управления у органов местного самоуправления, муниципальных учреждений (автономных, бюджетных, казенных) от общего количества указанных зданий, строений, сооружений, оснащенных индивидуальными тепловыми пунктами с автоматическим регулированием температуры теплоносителя</t>
  </si>
  <si>
    <t>А.7.</t>
  </si>
  <si>
    <t>Доля тепловой энергии, отпущенной в тепловые сети с источников тепла, функционирующих в режиме комбинированной выработки тепловой и электрической энергии в системах централизованного теплоснабжения</t>
  </si>
  <si>
    <t>D.8.</t>
  </si>
  <si>
    <t>D.9.</t>
  </si>
  <si>
    <t>D.10.</t>
  </si>
  <si>
    <t>Доля многоквартирных домов, жилых домов (домовладений), оснащенных коллективными (общедомовыми) приборами учета энергетических ресурсов, находящихся на праве собственности лица, осуществляющего поставки ресурсов, по видам коммунальных ресурсов от общего числа многоквартирных домов</t>
  </si>
  <si>
    <t>Доля жилых, нежилых помещений в многоквартирном доме, жилом доме (домовладении), оснащенных индивидуальными приборами учета ЭЭ, для измерения которого используется прибор учета, от общего количества жилых, нежилых помещений в многоквартирных домах, жилых домах (домовладениях)</t>
  </si>
  <si>
    <t>D.11.</t>
  </si>
  <si>
    <t>Доля жилых, нежилых помещений в многоквартирном доме, жилом доме (домовладении), оснащенных индивидуальными приборами учета холодной воды, для измерения которого используется прибор учета, от общего количества жилых, нежилых помещений в многоквартирных домах, жилых домах (домовладениях)</t>
  </si>
  <si>
    <t>D.12.</t>
  </si>
  <si>
    <t>Доля многоквартирных домов, имеющих класс эффективности здания не ниже "В"</t>
  </si>
  <si>
    <t>С.10.</t>
  </si>
  <si>
    <t>Доля муниципальных учреждений, предоставивших энергетическую декларацию за отчетный год от общего колличества указанных учреждений</t>
  </si>
  <si>
    <t>Доля светодиодных источников света в освещении зданий, строений, сооружений, находящихся на праве оперативного управления у органов местного самоуправления, муниципальных учреждений (автономных, бюджетных, казенных) от общего количества источников света в указанных зданиях, строениях, сооружениях</t>
  </si>
  <si>
    <t>Благоустройство городского парка по ул.Лихачева</t>
  </si>
  <si>
    <t>Мероприятия по благоустройству мест массового отдыха населения за счет средств федерального бюджета</t>
  </si>
  <si>
    <t>Мероприятия по благоустройству мест массового отдыха населения за счет средств  бюджета Республики Марий Эл</t>
  </si>
  <si>
    <t xml:space="preserve">Мероприятия по благоустройству мест массового отдыха населения за счет средств  муниципального бюджета </t>
  </si>
  <si>
    <t>Мероприятия по благоустройству мест массового отдыха населения - разработка дизайн-проектов, составление смет, топографическая съемка и экспертиза (городских парков)</t>
  </si>
  <si>
    <t>развитие современной городской среды, благоустройство территорий общего пользования и массового отдыха</t>
  </si>
  <si>
    <t>отсутствие благоустройства и доступности территорий общего пользования и массового отдыха</t>
  </si>
  <si>
    <t>Оснащение системами автоматического контроля и выявления нарушений Правил дорожного движения улично-дорожной сети городского округа "Город Козьмодемьянск", дорог муниципального значения</t>
  </si>
  <si>
    <t xml:space="preserve"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специализированной печатной продукции </t>
  </si>
  <si>
    <t xml:space="preserve">Приобретение мобильных автогородков для организаций, осуществляющих деятельность по формированию у детей дошкольного и школьного возраста навыков безопасного поведения на дороге </t>
  </si>
  <si>
    <t xml:space="preserve">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 </t>
  </si>
  <si>
    <t xml:space="preserve">Изготовление и распространение световозвращающих приспособлений среди дошкольников и учащихся младших классов образовательных организаций </t>
  </si>
  <si>
    <t xml:space="preserve">Оснащение участков улично-дорожной сети городов и населенных пунктов пешеходными ограждениями, в том числе в зоне пешеходных переходов </t>
  </si>
  <si>
    <t>Модернизация нерегулируемых пешеходных переходов, в том числе прилегающих непосредственно к дошкольным образовательным организациям, общеобразовательным организациям и организациям дополнительного образования, средствами 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</si>
  <si>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>увеличение числа дорожно-транспортных происшествий, в т.ч. по вине детей</t>
  </si>
  <si>
    <t>2.1.</t>
  </si>
  <si>
    <t>2.2.</t>
  </si>
  <si>
    <t>2.5.</t>
  </si>
  <si>
    <t>2.6.</t>
  </si>
  <si>
    <t>2.3.</t>
  </si>
  <si>
    <t>2.4.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</si>
  <si>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</si>
  <si>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</si>
  <si>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</si>
  <si>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</si>
  <si>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</si>
  <si>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</si>
  <si>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</si>
  <si>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</si>
  <si>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</si>
  <si>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</si>
  <si>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</si>
  <si>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</si>
  <si>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4.8.</t>
  </si>
  <si>
    <t>Озеленение</t>
  </si>
  <si>
    <t>обеспечение благоустройства объектов городского хозяйства</t>
  </si>
  <si>
    <t>отсутствие благоустройства и доступности территорий общего пользования</t>
  </si>
  <si>
    <t>4.10.</t>
  </si>
  <si>
    <t>4.12.</t>
  </si>
  <si>
    <t>4.15.</t>
  </si>
  <si>
    <t>4.16.</t>
  </si>
  <si>
    <t>4.18.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</si>
  <si>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</si>
  <si>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</si>
  <si>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</si>
  <si>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</si>
  <si>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</si>
  <si>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</si>
  <si>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</si>
  <si>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</si>
  <si>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</si>
  <si>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</si>
  <si>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</si>
  <si>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</si>
  <si>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7.1.</t>
  </si>
  <si>
    <t>7.2.</t>
  </si>
  <si>
    <t>7.3.</t>
  </si>
  <si>
    <t>7.4.</t>
  </si>
  <si>
    <t>7.5.</t>
  </si>
  <si>
    <t>8.1.</t>
  </si>
  <si>
    <t>8.2.</t>
  </si>
  <si>
    <t>903  0503       0440829360</t>
  </si>
  <si>
    <t>903  0603  0420549060</t>
  </si>
  <si>
    <t>903  0603  0420349060</t>
  </si>
  <si>
    <t>903  0603  0420449060</t>
  </si>
  <si>
    <t>903  0505  0441649290</t>
  </si>
  <si>
    <t>4.9.</t>
  </si>
  <si>
    <t>4.19.</t>
  </si>
  <si>
    <t>903  0503  0441972160</t>
  </si>
  <si>
    <r>
      <rPr>
        <b/>
        <sz val="12"/>
        <color theme="1"/>
        <rFont val="Times New Roman"/>
        <family val="1"/>
      </rPr>
      <t xml:space="preserve">Подпрограмма 8 </t>
    </r>
    <r>
      <rPr>
        <sz val="12"/>
        <color theme="1"/>
        <rFont val="Times New Roman"/>
        <family val="1"/>
      </rPr>
      <t>«Повышение безопасности дорожного движения муниципального образования "Городской округ "Город Козьмодемьянск"»</t>
    </r>
  </si>
  <si>
    <t>Подпрограмма 8 «Повышение безопасности дорожного движения муниципального образования "Городской округ "Город Козьмодемьянск"»</t>
  </si>
  <si>
    <t>8.3.</t>
  </si>
  <si>
    <t>8.4.</t>
  </si>
  <si>
    <t>8.5.</t>
  </si>
  <si>
    <t>8.6.</t>
  </si>
  <si>
    <t>8.7.</t>
  </si>
  <si>
    <t>8.8.</t>
  </si>
  <si>
    <t>8.9.</t>
  </si>
  <si>
    <t>8.10.</t>
  </si>
  <si>
    <t>экономия энергоресурсов</t>
  </si>
  <si>
    <t>Замена ламп уличного освещения на энергоэффективные</t>
  </si>
  <si>
    <t xml:space="preserve">Замена неэффективных люминесцентных ламп внутреннего освещения в бюджетных учреждениях на энергосберегающие (светодиодные) </t>
  </si>
  <si>
    <t>Информирование о мероприятиях в сфере энергосбережения</t>
  </si>
  <si>
    <t xml:space="preserve"> создание безаварийных условий дорожного движения, снижение аварийности на дорогах, пропаганда правил дорожного движения, обучение детей навыкам безопасного поведения на дорогах</t>
  </si>
  <si>
    <t>Субвенции,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и по возмещению выпадающих доходов теплоснабжающим организациям, возникших в результате применения льготных тарифов на тепловую энергию</t>
  </si>
  <si>
    <t>Создание муниципальных систем оповещения ("Безопасный город")</t>
  </si>
  <si>
    <t>Подпрограмма 8 ««Повышение безопасности дорожного движения муниципального образования "Городской округ "Город Козьмодемьянск"»</t>
  </si>
  <si>
    <t>Об утверждении положений о порядке предоставления компенсации выпадающих доходов организациям, предоставляющим населению улуги холодного водоснабжения и водоотведения, теплоснабжения по тарифам, не обеспечивающим возмещение издержек, о порядке возмещения расходов на  ритуальные услуги</t>
  </si>
  <si>
    <t>Принято 31.01.2017 года   № 45</t>
  </si>
  <si>
    <t>Об утверждении положения о порядке установления размера платы за пользование жилым помещением для нанимателей жилых помещений по договорам социального найма и договорам найма жилых помещений муниципального жилищного фонда</t>
  </si>
  <si>
    <t>Принято 22.06.2017 года №391</t>
  </si>
  <si>
    <t xml:space="preserve">Принято 2010, 2014, 2016, 2017 года  </t>
  </si>
  <si>
    <t>Утверждено мэром города Козьмодемьянска</t>
  </si>
  <si>
    <t>Организация дорожного движения на улицах г.Козьмодемьянска</t>
  </si>
  <si>
    <t>Принято 27.04.201 года №201</t>
  </si>
  <si>
    <t>О межведомственной комиссии по оценке и признанию помещений жилыми помещениями, жилых помещений пригодными (непригодными) для проживания и многоквартирных домов аварийными и подлежащими сносу или реконструкции, расположенных на территории городского округа "Город Козьмодемьянск"</t>
  </si>
  <si>
    <t>«Повышение безопасности дорожного движения муниципального образования "Городской округ "Город Козьмодемьянск"»</t>
  </si>
  <si>
    <t xml:space="preserve">Обеспечение мероприятий по переселению граждан из аварийного жилищного фонда </t>
  </si>
  <si>
    <t>Принято 03.11.2017 года   № 232</t>
  </si>
  <si>
    <t>Снижение дорожно-транспортных происшествий</t>
  </si>
  <si>
    <t>Число дорожно-транспортных происшествий</t>
  </si>
  <si>
    <t>Число погибших в дорожно-транспортных происшествиях, в т.ч. детей</t>
  </si>
  <si>
    <t>Снижение погибших в дорожно-транспортных происшествиях, в т.ч. детей</t>
  </si>
  <si>
    <t>903  0501  041040000</t>
  </si>
  <si>
    <t>903  0502 0410727410</t>
  </si>
  <si>
    <t>903  0603  0420200000</t>
  </si>
  <si>
    <t>903  0603 0420600000</t>
  </si>
  <si>
    <t>903  0000   0430100000</t>
  </si>
  <si>
    <t>903  0000   0440500000</t>
  </si>
  <si>
    <t>903  0503  0441229560</t>
  </si>
  <si>
    <t>903  0000  0441500000</t>
  </si>
  <si>
    <t>903  0000   0450200000</t>
  </si>
  <si>
    <t>903  0000   0450300000</t>
  </si>
  <si>
    <t>903  0000   0430200000</t>
  </si>
  <si>
    <t>903  0000   0430300000</t>
  </si>
  <si>
    <t>903  0000   0430400000</t>
  </si>
  <si>
    <t>903  0000   0430500000</t>
  </si>
  <si>
    <t>903  0309  0450400000</t>
  </si>
  <si>
    <t>903  0309  0450529450</t>
  </si>
  <si>
    <t>903  0309  0450600000</t>
  </si>
  <si>
    <t>903  0309  0450700000</t>
  </si>
  <si>
    <t>903  0309  0450800000</t>
  </si>
  <si>
    <t>903  0309  0450900000</t>
  </si>
  <si>
    <t>903  0309  0451000000</t>
  </si>
  <si>
    <t>903  0309  0451100000</t>
  </si>
  <si>
    <t>903  0309  0451200000</t>
  </si>
  <si>
    <t>903  0502   0470100000</t>
  </si>
  <si>
    <t>903  0502  04700149420</t>
  </si>
  <si>
    <r>
      <t>903 0502</t>
    </r>
    <r>
      <rPr>
        <sz val="14"/>
        <color theme="1"/>
        <rFont val="Times New Roman"/>
        <family val="1"/>
      </rPr>
      <t xml:space="preserve">     </t>
    </r>
    <r>
      <rPr>
        <sz val="10"/>
        <color theme="1"/>
        <rFont val="Times New Roman"/>
        <family val="1"/>
      </rPr>
      <t>0470249420</t>
    </r>
  </si>
  <si>
    <r>
      <t>903 0502</t>
    </r>
    <r>
      <rPr>
        <sz val="14"/>
        <color theme="1"/>
        <rFont val="Times New Roman"/>
        <family val="1"/>
      </rPr>
      <t xml:space="preserve">     </t>
    </r>
    <r>
      <rPr>
        <sz val="10"/>
        <color theme="1"/>
        <rFont val="Times New Roman"/>
        <family val="1"/>
      </rPr>
      <t>0470300000</t>
    </r>
  </si>
  <si>
    <r>
      <t>903 0502</t>
    </r>
    <r>
      <rPr>
        <sz val="14"/>
        <color theme="1"/>
        <rFont val="Times New Roman"/>
        <family val="1"/>
      </rPr>
      <t xml:space="preserve">    </t>
    </r>
    <r>
      <rPr>
        <sz val="10"/>
        <color theme="1"/>
        <rFont val="Times New Roman"/>
        <family val="1"/>
      </rPr>
      <t>0470449400</t>
    </r>
  </si>
  <si>
    <r>
      <t>902 0502</t>
    </r>
    <r>
      <rPr>
        <sz val="14"/>
        <color theme="1"/>
        <rFont val="Times New Roman"/>
        <family val="1"/>
      </rPr>
      <t xml:space="preserve">     </t>
    </r>
    <r>
      <rPr>
        <sz val="10"/>
        <color theme="1"/>
        <rFont val="Times New Roman"/>
        <family val="1"/>
      </rPr>
      <t>0470549410</t>
    </r>
  </si>
  <si>
    <t>903  0000   0480100000</t>
  </si>
  <si>
    <t>903  0000   0480200000</t>
  </si>
  <si>
    <t>903  0000   0480300000</t>
  </si>
  <si>
    <t>903  0000   0480500000</t>
  </si>
  <si>
    <t>903  0000   0480600000</t>
  </si>
  <si>
    <t>903  0000   0480700000</t>
  </si>
  <si>
    <t>903  0000   0480800000</t>
  </si>
  <si>
    <t>903  0000   0480900000</t>
  </si>
  <si>
    <t>903  0000   0481000000</t>
  </si>
  <si>
    <r>
      <t xml:space="preserve">к муниципальной программе </t>
    </r>
    <r>
      <rPr>
        <sz val="10"/>
        <color theme="1"/>
        <rFont val="Times New Roman"/>
        <family val="1"/>
      </rPr>
      <t>«Развитие и содержание инфраструктуры муниципального образования «Городской округ «Город Козьмодемьянск» на 2018-2022 годы»</t>
    </r>
  </si>
  <si>
    <t>Муниципальная программа «Развитие и содержание инфраструктуры  муниципального образования  «Городской округ «Город Козьмодемьянск» на 2018 - 2022 годы»</t>
  </si>
  <si>
    <t>Развитие и содержание инфраструктуры  муниципального образования «Городской округ «Город Козьмодемьянск» на 2018-2022 годы»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</si>
</sst>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0"/>
    <numFmt numFmtId="167" formatCode="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color theme="1"/>
      <name val="Arial"/>
      <family val="2"/>
    </font>
    <font>
      <sz val="14"/>
      <color rgb="FF99330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993300"/>
      <name val="Times New Roman"/>
      <family val="1"/>
    </font>
    <font>
      <sz val="10"/>
      <color rgb="FF00008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993300"/>
      <name val="Times New Roman"/>
      <family val="1"/>
    </font>
    <font>
      <b/>
      <sz val="10"/>
      <color theme="1"/>
      <name val="Times New Roman"/>
      <family val="1"/>
    </font>
    <font>
      <sz val="12"/>
      <color rgb="FF993300"/>
      <name val="Times New Roman"/>
      <family val="1"/>
    </font>
    <font>
      <sz val="10"/>
      <color rgb="FF000000"/>
      <name val="Times New Roman"/>
      <family val="1"/>
    </font>
    <font>
      <sz val="14"/>
      <color rgb="FF993300"/>
      <name val="Times New Roman"/>
      <family val="1"/>
    </font>
    <font>
      <b/>
      <sz val="10"/>
      <color rgb="FF000080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/>
    </xf>
    <xf numFmtId="0" fontId="0" fillId="0" borderId="1" xfId="0" applyBorder="1"/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0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2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13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2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top"/>
    </xf>
    <xf numFmtId="0" fontId="2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164" fontId="8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center" wrapText="1"/>
    </xf>
    <xf numFmtId="0" fontId="0" fillId="0" borderId="0" xfId="0" applyBorder="1"/>
    <xf numFmtId="164" fontId="5" fillId="0" borderId="0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justify" vertical="top" wrapText="1"/>
    </xf>
    <xf numFmtId="167" fontId="8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wrapText="1"/>
    </xf>
    <xf numFmtId="167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166" fontId="1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wrapText="1"/>
    </xf>
    <xf numFmtId="167" fontId="7" fillId="0" borderId="1" xfId="0" applyNumberFormat="1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2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3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3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8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10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top" wrapText="1"/>
    </xf>
    <xf numFmtId="0" fontId="13" fillId="0" borderId="3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5" fillId="0" borderId="4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justify" vertical="top" wrapText="1"/>
    </xf>
    <xf numFmtId="0" fontId="0" fillId="0" borderId="0" xfId="0" applyBorder="1"/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justify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17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/>
    </xf>
    <xf numFmtId="0" fontId="8" fillId="0" borderId="6" xfId="0" applyFont="1" applyBorder="1" applyAlignment="1">
      <alignment horizontal="center" vertical="top"/>
    </xf>
    <xf numFmtId="0" fontId="8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1"/>
  <sheetViews>
    <sheetView tabSelected="1" workbookViewId="0" topLeftCell="A73">
      <selection activeCell="E13" sqref="E13"/>
    </sheetView>
  </sheetViews>
  <sheetFormatPr defaultColWidth="9.140625" defaultRowHeight="15"/>
  <cols>
    <col min="1" max="1" width="4.8515625" style="10" customWidth="1"/>
    <col min="2" max="2" width="50.421875" style="10" customWidth="1"/>
    <col min="3" max="3" width="18.00390625" style="10" customWidth="1"/>
    <col min="4" max="9" width="9.140625" style="10" customWidth="1"/>
  </cols>
  <sheetData>
    <row r="2" spans="1:10" ht="15" customHeight="1">
      <c r="A2" s="4"/>
      <c r="F2" s="147" t="s">
        <v>11</v>
      </c>
      <c r="G2" s="147"/>
      <c r="H2" s="147"/>
      <c r="I2" s="147"/>
      <c r="J2" s="147"/>
    </row>
    <row r="3" spans="1:10" ht="53.25" customHeight="1">
      <c r="A3" s="4"/>
      <c r="F3" s="147" t="s">
        <v>610</v>
      </c>
      <c r="G3" s="147"/>
      <c r="H3" s="147"/>
      <c r="I3" s="147"/>
      <c r="J3" s="147"/>
    </row>
    <row r="4" ht="15">
      <c r="A4" s="4"/>
    </row>
    <row r="5" ht="15">
      <c r="A5" s="11"/>
    </row>
    <row r="6" spans="1:9" ht="36.75" customHeight="1">
      <c r="A6" s="20"/>
      <c r="B6" s="151" t="s">
        <v>353</v>
      </c>
      <c r="C6" s="151"/>
      <c r="D6" s="151"/>
      <c r="E6" s="151"/>
      <c r="F6" s="151"/>
      <c r="G6" s="151"/>
      <c r="H6" s="151"/>
      <c r="I6" s="151"/>
    </row>
    <row r="7" ht="18">
      <c r="A7" s="12"/>
    </row>
    <row r="8" spans="1:10" ht="19.5" customHeight="1">
      <c r="A8" s="148" t="s">
        <v>354</v>
      </c>
      <c r="B8" s="155" t="s">
        <v>0</v>
      </c>
      <c r="C8" s="148" t="s">
        <v>355</v>
      </c>
      <c r="D8" s="155" t="s">
        <v>338</v>
      </c>
      <c r="E8" s="155"/>
      <c r="F8" s="155"/>
      <c r="G8" s="155"/>
      <c r="H8" s="155"/>
      <c r="I8" s="155"/>
      <c r="J8" s="155"/>
    </row>
    <row r="9" spans="1:10" ht="27" customHeight="1">
      <c r="A9" s="149"/>
      <c r="B9" s="155"/>
      <c r="C9" s="149"/>
      <c r="D9" s="126" t="s">
        <v>339</v>
      </c>
      <c r="E9" s="126" t="s">
        <v>1</v>
      </c>
      <c r="F9" s="126" t="s">
        <v>2</v>
      </c>
      <c r="G9" s="126" t="s">
        <v>336</v>
      </c>
      <c r="H9" s="126" t="s">
        <v>337</v>
      </c>
      <c r="I9" s="126" t="s">
        <v>342</v>
      </c>
      <c r="J9" s="126" t="s">
        <v>434</v>
      </c>
    </row>
    <row r="10" spans="1:10" ht="15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</row>
    <row r="11" spans="1:10" ht="31.5" customHeight="1">
      <c r="A11" s="150" t="s">
        <v>611</v>
      </c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0" ht="31.5" customHeight="1">
      <c r="A12" s="150" t="s">
        <v>340</v>
      </c>
      <c r="B12" s="150"/>
      <c r="C12" s="150"/>
      <c r="D12" s="150"/>
      <c r="E12" s="150"/>
      <c r="F12" s="150"/>
      <c r="G12" s="150"/>
      <c r="H12" s="150"/>
      <c r="I12" s="150"/>
      <c r="J12" s="150"/>
    </row>
    <row r="13" spans="1:10" ht="25.5">
      <c r="A13" s="14">
        <v>1</v>
      </c>
      <c r="B13" s="15" t="s">
        <v>3</v>
      </c>
      <c r="C13" s="14" t="s">
        <v>4</v>
      </c>
      <c r="D13" s="127">
        <v>5</v>
      </c>
      <c r="E13" s="127">
        <v>3</v>
      </c>
      <c r="F13" s="127">
        <v>3</v>
      </c>
      <c r="G13" s="127">
        <v>3</v>
      </c>
      <c r="H13" s="21">
        <v>4</v>
      </c>
      <c r="I13" s="21">
        <v>5</v>
      </c>
      <c r="J13" s="21">
        <v>5</v>
      </c>
    </row>
    <row r="14" spans="1:10" ht="25.5">
      <c r="A14" s="14">
        <v>2</v>
      </c>
      <c r="B14" s="15" t="s">
        <v>5</v>
      </c>
      <c r="C14" s="14" t="s">
        <v>6</v>
      </c>
      <c r="D14" s="127">
        <v>3777.18</v>
      </c>
      <c r="E14" s="127">
        <v>787.8</v>
      </c>
      <c r="F14" s="127">
        <v>744.6</v>
      </c>
      <c r="G14" s="127">
        <v>1181.3</v>
      </c>
      <c r="H14" s="21">
        <v>2900</v>
      </c>
      <c r="I14" s="21">
        <v>4620</v>
      </c>
      <c r="J14" s="21">
        <v>4620</v>
      </c>
    </row>
    <row r="15" spans="1:10" ht="25.5">
      <c r="A15" s="14">
        <v>3</v>
      </c>
      <c r="B15" s="15" t="s">
        <v>341</v>
      </c>
      <c r="C15" s="14" t="s">
        <v>7</v>
      </c>
      <c r="D15" s="127">
        <v>31</v>
      </c>
      <c r="E15" s="127">
        <v>0</v>
      </c>
      <c r="F15" s="127">
        <v>0</v>
      </c>
      <c r="G15" s="127">
        <v>0</v>
      </c>
      <c r="H15" s="21">
        <v>77</v>
      </c>
      <c r="I15" s="21">
        <v>69</v>
      </c>
      <c r="J15" s="21">
        <v>69</v>
      </c>
    </row>
    <row r="16" spans="1:10" ht="15">
      <c r="A16" s="14">
        <v>4</v>
      </c>
      <c r="B16" s="15" t="s">
        <v>8</v>
      </c>
      <c r="C16" s="14" t="s">
        <v>6</v>
      </c>
      <c r="D16" s="127">
        <v>388.8</v>
      </c>
      <c r="E16" s="127">
        <v>0</v>
      </c>
      <c r="F16" s="127">
        <v>0</v>
      </c>
      <c r="G16" s="127">
        <v>0</v>
      </c>
      <c r="H16" s="21">
        <v>1290.5</v>
      </c>
      <c r="I16" s="21">
        <v>996.5</v>
      </c>
      <c r="J16" s="21">
        <v>996.5</v>
      </c>
    </row>
    <row r="17" spans="1:10" ht="25.5">
      <c r="A17" s="14">
        <v>5</v>
      </c>
      <c r="B17" s="15" t="s">
        <v>9</v>
      </c>
      <c r="C17" s="14" t="s">
        <v>10</v>
      </c>
      <c r="D17" s="127">
        <v>87</v>
      </c>
      <c r="E17" s="127">
        <v>88</v>
      </c>
      <c r="F17" s="127">
        <v>90</v>
      </c>
      <c r="G17" s="127">
        <v>95</v>
      </c>
      <c r="H17" s="127">
        <v>100</v>
      </c>
      <c r="I17" s="127">
        <v>100</v>
      </c>
      <c r="J17" s="14">
        <v>100</v>
      </c>
    </row>
    <row r="18" spans="1:10" ht="27" customHeight="1">
      <c r="A18" s="150" t="s">
        <v>12</v>
      </c>
      <c r="B18" s="150"/>
      <c r="C18" s="150"/>
      <c r="D18" s="150"/>
      <c r="E18" s="150"/>
      <c r="F18" s="150"/>
      <c r="G18" s="150"/>
      <c r="H18" s="150"/>
      <c r="I18" s="150"/>
      <c r="J18" s="150"/>
    </row>
    <row r="19" spans="1:10" ht="25.5">
      <c r="A19" s="14">
        <v>1</v>
      </c>
      <c r="B19" s="15" t="s">
        <v>13</v>
      </c>
      <c r="C19" s="14" t="s">
        <v>10</v>
      </c>
      <c r="D19" s="127">
        <v>5</v>
      </c>
      <c r="E19" s="127">
        <v>7</v>
      </c>
      <c r="F19" s="127">
        <v>8</v>
      </c>
      <c r="G19" s="127">
        <v>9</v>
      </c>
      <c r="H19" s="127">
        <v>10</v>
      </c>
      <c r="I19" s="127">
        <v>10</v>
      </c>
      <c r="J19" s="14">
        <v>10</v>
      </c>
    </row>
    <row r="20" spans="1:10" ht="25.5">
      <c r="A20" s="14">
        <v>2</v>
      </c>
      <c r="B20" s="15" t="s">
        <v>14</v>
      </c>
      <c r="C20" s="14" t="s">
        <v>10</v>
      </c>
      <c r="D20" s="127">
        <v>5</v>
      </c>
      <c r="E20" s="127">
        <v>10</v>
      </c>
      <c r="F20" s="127">
        <v>10</v>
      </c>
      <c r="G20" s="127">
        <v>10</v>
      </c>
      <c r="H20" s="127">
        <v>10</v>
      </c>
      <c r="I20" s="127">
        <v>10</v>
      </c>
      <c r="J20" s="14">
        <v>10</v>
      </c>
    </row>
    <row r="21" spans="1:10" ht="25.5">
      <c r="A21" s="14">
        <v>3</v>
      </c>
      <c r="B21" s="15" t="s">
        <v>15</v>
      </c>
      <c r="C21" s="14" t="s">
        <v>10</v>
      </c>
      <c r="D21" s="127">
        <v>5</v>
      </c>
      <c r="E21" s="127">
        <v>5</v>
      </c>
      <c r="F21" s="127">
        <v>5</v>
      </c>
      <c r="G21" s="127">
        <v>5</v>
      </c>
      <c r="H21" s="127">
        <v>5</v>
      </c>
      <c r="I21" s="127">
        <v>5</v>
      </c>
      <c r="J21" s="14">
        <v>5</v>
      </c>
    </row>
    <row r="22" spans="1:10" ht="25.5">
      <c r="A22" s="14">
        <v>4</v>
      </c>
      <c r="B22" s="15" t="s">
        <v>16</v>
      </c>
      <c r="C22" s="14" t="s">
        <v>343</v>
      </c>
      <c r="D22" s="127">
        <v>0.1</v>
      </c>
      <c r="E22" s="127">
        <v>0.1</v>
      </c>
      <c r="F22" s="127">
        <v>0.1</v>
      </c>
      <c r="G22" s="127">
        <v>0.1</v>
      </c>
      <c r="H22" s="127">
        <v>0.1</v>
      </c>
      <c r="I22" s="127">
        <v>0.1</v>
      </c>
      <c r="J22" s="14">
        <v>0.1</v>
      </c>
    </row>
    <row r="23" spans="1:10" ht="15">
      <c r="A23" s="14">
        <v>5</v>
      </c>
      <c r="B23" s="15" t="s">
        <v>17</v>
      </c>
      <c r="C23" s="14" t="s">
        <v>350</v>
      </c>
      <c r="D23" s="127">
        <v>0.55</v>
      </c>
      <c r="E23" s="127">
        <v>0.6</v>
      </c>
      <c r="F23" s="127">
        <v>0.65</v>
      </c>
      <c r="G23" s="127">
        <v>0.7</v>
      </c>
      <c r="H23" s="127">
        <v>0.75</v>
      </c>
      <c r="I23" s="127">
        <v>0.75</v>
      </c>
      <c r="J23" s="14">
        <v>0.75</v>
      </c>
    </row>
    <row r="24" spans="1:10" ht="32.25" customHeight="1">
      <c r="A24" s="150" t="s">
        <v>344</v>
      </c>
      <c r="B24" s="150"/>
      <c r="C24" s="150"/>
      <c r="D24" s="150"/>
      <c r="E24" s="150"/>
      <c r="F24" s="150"/>
      <c r="G24" s="150"/>
      <c r="H24" s="150"/>
      <c r="I24" s="150"/>
      <c r="J24" s="150"/>
    </row>
    <row r="25" spans="1:10" ht="15.75" customHeight="1">
      <c r="A25" s="156" t="s">
        <v>18</v>
      </c>
      <c r="B25" s="156"/>
      <c r="C25" s="156"/>
      <c r="D25" s="156"/>
      <c r="E25" s="156"/>
      <c r="F25" s="156"/>
      <c r="G25" s="156"/>
      <c r="H25" s="156"/>
      <c r="I25" s="156"/>
      <c r="J25" s="156"/>
    </row>
    <row r="26" spans="1:10" ht="52.5" customHeight="1">
      <c r="A26" s="14" t="s">
        <v>19</v>
      </c>
      <c r="B26" s="15" t="s">
        <v>20</v>
      </c>
      <c r="C26" s="14" t="s">
        <v>10</v>
      </c>
      <c r="D26" s="14">
        <v>100</v>
      </c>
      <c r="E26" s="14">
        <v>100</v>
      </c>
      <c r="F26" s="14">
        <v>100</v>
      </c>
      <c r="G26" s="14">
        <v>100</v>
      </c>
      <c r="H26" s="14">
        <v>100</v>
      </c>
      <c r="I26" s="14">
        <v>100</v>
      </c>
      <c r="J26" s="14">
        <v>100</v>
      </c>
    </row>
    <row r="27" spans="1:10" ht="51">
      <c r="A27" s="14" t="s">
        <v>21</v>
      </c>
      <c r="B27" s="15" t="s">
        <v>345</v>
      </c>
      <c r="C27" s="14" t="s">
        <v>10</v>
      </c>
      <c r="D27" s="14">
        <v>100</v>
      </c>
      <c r="E27" s="14">
        <v>100</v>
      </c>
      <c r="F27" s="14">
        <v>100</v>
      </c>
      <c r="G27" s="14">
        <v>100</v>
      </c>
      <c r="H27" s="14">
        <v>100</v>
      </c>
      <c r="I27" s="14">
        <v>100</v>
      </c>
      <c r="J27" s="14">
        <v>100</v>
      </c>
    </row>
    <row r="28" spans="1:10" ht="51">
      <c r="A28" s="14" t="s">
        <v>22</v>
      </c>
      <c r="B28" s="15" t="s">
        <v>23</v>
      </c>
      <c r="C28" s="14" t="s">
        <v>10</v>
      </c>
      <c r="D28" s="14">
        <v>100</v>
      </c>
      <c r="E28" s="14">
        <v>100</v>
      </c>
      <c r="F28" s="14">
        <v>100</v>
      </c>
      <c r="G28" s="14">
        <v>100</v>
      </c>
      <c r="H28" s="14">
        <v>100</v>
      </c>
      <c r="I28" s="14">
        <v>100</v>
      </c>
      <c r="J28" s="14">
        <v>100</v>
      </c>
    </row>
    <row r="29" spans="1:10" ht="51">
      <c r="A29" s="14" t="s">
        <v>24</v>
      </c>
      <c r="B29" s="15" t="s">
        <v>25</v>
      </c>
      <c r="C29" s="14" t="s">
        <v>10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</row>
    <row r="30" spans="1:10" ht="52.5" customHeight="1">
      <c r="A30" s="14" t="s">
        <v>26</v>
      </c>
      <c r="B30" s="15" t="s">
        <v>27</v>
      </c>
      <c r="C30" s="14" t="s">
        <v>10</v>
      </c>
      <c r="D30" s="14">
        <v>90</v>
      </c>
      <c r="E30" s="14">
        <v>100</v>
      </c>
      <c r="F30" s="14">
        <v>100</v>
      </c>
      <c r="G30" s="14">
        <v>100</v>
      </c>
      <c r="H30" s="14">
        <v>100</v>
      </c>
      <c r="I30" s="14">
        <v>100</v>
      </c>
      <c r="J30" s="14">
        <v>100</v>
      </c>
    </row>
    <row r="31" spans="1:10" ht="63.75">
      <c r="A31" s="14" t="s">
        <v>28</v>
      </c>
      <c r="B31" s="15" t="s">
        <v>29</v>
      </c>
      <c r="C31" s="14" t="s">
        <v>10</v>
      </c>
      <c r="D31" s="14">
        <v>0</v>
      </c>
      <c r="E31" s="14">
        <v>0</v>
      </c>
      <c r="F31" s="16">
        <v>0</v>
      </c>
      <c r="G31" s="14">
        <v>0</v>
      </c>
      <c r="H31" s="14">
        <v>0</v>
      </c>
      <c r="I31" s="14">
        <v>0</v>
      </c>
      <c r="J31" s="14">
        <v>0</v>
      </c>
    </row>
    <row r="32" spans="1:10" ht="51">
      <c r="A32" s="105" t="s">
        <v>455</v>
      </c>
      <c r="B32" s="107" t="s">
        <v>456</v>
      </c>
      <c r="C32" s="105" t="s">
        <v>10</v>
      </c>
      <c r="D32" s="105">
        <v>0</v>
      </c>
      <c r="E32" s="105">
        <v>0</v>
      </c>
      <c r="F32" s="16">
        <v>0</v>
      </c>
      <c r="G32" s="105">
        <v>0</v>
      </c>
      <c r="H32" s="105">
        <v>0</v>
      </c>
      <c r="I32" s="105">
        <v>0</v>
      </c>
      <c r="J32" s="105">
        <v>0</v>
      </c>
    </row>
    <row r="33" spans="1:10" ht="19.5" customHeight="1">
      <c r="A33" s="156" t="s">
        <v>30</v>
      </c>
      <c r="B33" s="156"/>
      <c r="C33" s="156"/>
      <c r="D33" s="156"/>
      <c r="E33" s="156"/>
      <c r="F33" s="156"/>
      <c r="G33" s="156"/>
      <c r="H33" s="156"/>
      <c r="I33" s="156"/>
      <c r="J33" s="156"/>
    </row>
    <row r="34" spans="1:10" ht="38.25">
      <c r="A34" s="14" t="s">
        <v>31</v>
      </c>
      <c r="B34" s="15" t="s">
        <v>32</v>
      </c>
      <c r="C34" s="14" t="s">
        <v>33</v>
      </c>
      <c r="D34" s="127">
        <v>14.44</v>
      </c>
      <c r="E34" s="127">
        <v>14.01</v>
      </c>
      <c r="F34" s="127">
        <v>13.59</v>
      </c>
      <c r="G34" s="127">
        <v>13.59</v>
      </c>
      <c r="H34" s="127">
        <v>13.59</v>
      </c>
      <c r="I34" s="127">
        <v>13.59</v>
      </c>
      <c r="J34" s="14">
        <v>13.59</v>
      </c>
    </row>
    <row r="35" spans="1:10" ht="38.25">
      <c r="A35" s="14" t="s">
        <v>34</v>
      </c>
      <c r="B35" s="15" t="s">
        <v>35</v>
      </c>
      <c r="C35" s="14" t="s">
        <v>36</v>
      </c>
      <c r="D35" s="127">
        <v>0.14</v>
      </c>
      <c r="E35" s="127">
        <v>0.14</v>
      </c>
      <c r="F35" s="127">
        <v>0.14</v>
      </c>
      <c r="G35" s="127">
        <v>0.14</v>
      </c>
      <c r="H35" s="127">
        <v>0.14</v>
      </c>
      <c r="I35" s="127">
        <v>0.14</v>
      </c>
      <c r="J35" s="14">
        <v>0.14</v>
      </c>
    </row>
    <row r="36" spans="1:10" ht="38.25">
      <c r="A36" s="14" t="s">
        <v>37</v>
      </c>
      <c r="B36" s="15" t="s">
        <v>38</v>
      </c>
      <c r="C36" s="14" t="s">
        <v>39</v>
      </c>
      <c r="D36" s="127">
        <v>8.15</v>
      </c>
      <c r="E36" s="16">
        <v>8.07</v>
      </c>
      <c r="F36" s="127">
        <v>7.99</v>
      </c>
      <c r="G36" s="127">
        <v>7.99</v>
      </c>
      <c r="H36" s="127">
        <v>7.99</v>
      </c>
      <c r="I36" s="127">
        <v>7.99</v>
      </c>
      <c r="J36" s="14">
        <v>7.99</v>
      </c>
    </row>
    <row r="37" spans="1:10" ht="38.25">
      <c r="A37" s="14" t="s">
        <v>40</v>
      </c>
      <c r="B37" s="15" t="s">
        <v>41</v>
      </c>
      <c r="C37" s="14" t="s">
        <v>39</v>
      </c>
      <c r="D37" s="127">
        <v>0</v>
      </c>
      <c r="E37" s="16">
        <v>0</v>
      </c>
      <c r="F37" s="127">
        <v>0</v>
      </c>
      <c r="G37" s="127">
        <v>0</v>
      </c>
      <c r="H37" s="127">
        <v>0</v>
      </c>
      <c r="I37" s="127">
        <v>0</v>
      </c>
      <c r="J37" s="14">
        <v>0</v>
      </c>
    </row>
    <row r="38" spans="1:10" ht="38.25">
      <c r="A38" s="14" t="s">
        <v>42</v>
      </c>
      <c r="B38" s="15" t="s">
        <v>43</v>
      </c>
      <c r="C38" s="14" t="s">
        <v>39</v>
      </c>
      <c r="D38" s="127">
        <v>920.58</v>
      </c>
      <c r="E38" s="127">
        <v>918.54</v>
      </c>
      <c r="F38" s="127">
        <v>917.62</v>
      </c>
      <c r="G38" s="127">
        <v>917.62</v>
      </c>
      <c r="H38" s="127">
        <v>917.62</v>
      </c>
      <c r="I38" s="127">
        <v>917.62</v>
      </c>
      <c r="J38" s="14">
        <v>917.62</v>
      </c>
    </row>
    <row r="39" spans="1:10" ht="76.5">
      <c r="A39" s="14" t="s">
        <v>44</v>
      </c>
      <c r="B39" s="15" t="s">
        <v>45</v>
      </c>
      <c r="C39" s="14" t="s">
        <v>46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</row>
    <row r="40" spans="1:10" ht="38.25">
      <c r="A40" s="105" t="s">
        <v>47</v>
      </c>
      <c r="B40" s="15" t="s">
        <v>48</v>
      </c>
      <c r="C40" s="14" t="s">
        <v>49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</row>
    <row r="41" spans="1:10" ht="76.5">
      <c r="A41" s="105" t="s">
        <v>452</v>
      </c>
      <c r="B41" s="110" t="s">
        <v>468</v>
      </c>
      <c r="C41" s="105" t="s">
        <v>10</v>
      </c>
      <c r="D41" s="127">
        <v>5.36</v>
      </c>
      <c r="E41" s="127">
        <v>5.62</v>
      </c>
      <c r="F41" s="127">
        <v>5.85</v>
      </c>
      <c r="G41" s="127">
        <v>6.07</v>
      </c>
      <c r="H41" s="127">
        <v>6.29</v>
      </c>
      <c r="I41" s="127">
        <v>6.52</v>
      </c>
      <c r="J41" s="100">
        <v>6.52</v>
      </c>
    </row>
    <row r="42" spans="1:10" ht="89.25">
      <c r="A42" s="105" t="s">
        <v>453</v>
      </c>
      <c r="B42" s="107" t="s">
        <v>454</v>
      </c>
      <c r="C42" s="105" t="s">
        <v>10</v>
      </c>
      <c r="D42" s="105">
        <v>20</v>
      </c>
      <c r="E42" s="105">
        <v>20</v>
      </c>
      <c r="F42" s="105">
        <v>20</v>
      </c>
      <c r="G42" s="105">
        <v>20</v>
      </c>
      <c r="H42" s="105">
        <v>20</v>
      </c>
      <c r="I42" s="105">
        <v>20</v>
      </c>
      <c r="J42" s="105">
        <v>20</v>
      </c>
    </row>
    <row r="43" spans="1:10" ht="38.25">
      <c r="A43" s="105" t="s">
        <v>466</v>
      </c>
      <c r="B43" s="107" t="s">
        <v>467</v>
      </c>
      <c r="C43" s="105" t="s">
        <v>10</v>
      </c>
      <c r="D43" s="105">
        <v>100</v>
      </c>
      <c r="E43" s="105">
        <v>100</v>
      </c>
      <c r="F43" s="105">
        <v>100</v>
      </c>
      <c r="G43" s="105">
        <v>100</v>
      </c>
      <c r="H43" s="105">
        <v>100</v>
      </c>
      <c r="I43" s="105">
        <v>100</v>
      </c>
      <c r="J43" s="105">
        <v>100</v>
      </c>
    </row>
    <row r="44" spans="1:10" ht="14.25" customHeight="1">
      <c r="A44" s="156" t="s">
        <v>50</v>
      </c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25.5">
      <c r="A45" s="14" t="s">
        <v>51</v>
      </c>
      <c r="B45" s="15" t="s">
        <v>52</v>
      </c>
      <c r="C45" s="14" t="s">
        <v>36</v>
      </c>
      <c r="D45" s="127">
        <v>0.23</v>
      </c>
      <c r="E45" s="16">
        <v>0.23</v>
      </c>
      <c r="F45" s="127">
        <v>0.23</v>
      </c>
      <c r="G45" s="127">
        <v>0.23</v>
      </c>
      <c r="H45" s="127">
        <v>0.23</v>
      </c>
      <c r="I45" s="127">
        <v>0.23</v>
      </c>
      <c r="J45" s="14">
        <v>0.23</v>
      </c>
    </row>
    <row r="46" spans="1:10" ht="25.5">
      <c r="A46" s="14" t="s">
        <v>53</v>
      </c>
      <c r="B46" s="15" t="s">
        <v>54</v>
      </c>
      <c r="C46" s="14" t="s">
        <v>55</v>
      </c>
      <c r="D46" s="127">
        <v>17.93</v>
      </c>
      <c r="E46" s="16">
        <v>17.4</v>
      </c>
      <c r="F46" s="127">
        <v>16.87</v>
      </c>
      <c r="G46" s="127">
        <v>16.87</v>
      </c>
      <c r="H46" s="127">
        <v>16.87</v>
      </c>
      <c r="I46" s="127">
        <v>16.87</v>
      </c>
      <c r="J46" s="14">
        <v>16.87</v>
      </c>
    </row>
    <row r="47" spans="1:10" ht="25.5">
      <c r="A47" s="14" t="s">
        <v>56</v>
      </c>
      <c r="B47" s="15" t="s">
        <v>57</v>
      </c>
      <c r="C47" s="14" t="s">
        <v>55</v>
      </c>
      <c r="D47" s="127">
        <v>0</v>
      </c>
      <c r="E47" s="16">
        <v>0</v>
      </c>
      <c r="F47" s="127">
        <v>0</v>
      </c>
      <c r="G47" s="127">
        <v>0</v>
      </c>
      <c r="H47" s="127">
        <v>0</v>
      </c>
      <c r="I47" s="127">
        <v>0</v>
      </c>
      <c r="J47" s="14">
        <v>0</v>
      </c>
    </row>
    <row r="48" spans="1:10" ht="25.5">
      <c r="A48" s="14" t="s">
        <v>58</v>
      </c>
      <c r="B48" s="15" t="s">
        <v>59</v>
      </c>
      <c r="C48" s="14" t="s">
        <v>33</v>
      </c>
      <c r="D48" s="127">
        <v>0.02</v>
      </c>
      <c r="E48" s="127">
        <v>0.02</v>
      </c>
      <c r="F48" s="127">
        <v>0.02</v>
      </c>
      <c r="G48" s="127">
        <v>0.02</v>
      </c>
      <c r="H48" s="127">
        <v>0.02</v>
      </c>
      <c r="I48" s="127">
        <v>0.02</v>
      </c>
      <c r="J48" s="14">
        <v>0.02</v>
      </c>
    </row>
    <row r="49" spans="1:10" ht="38.25">
      <c r="A49" s="14" t="s">
        <v>60</v>
      </c>
      <c r="B49" s="15" t="s">
        <v>61</v>
      </c>
      <c r="C49" s="14" t="s">
        <v>346</v>
      </c>
      <c r="D49" s="127">
        <v>0.003</v>
      </c>
      <c r="E49" s="16">
        <v>0.003</v>
      </c>
      <c r="F49" s="127">
        <v>0.003</v>
      </c>
      <c r="G49" s="127">
        <v>0.003</v>
      </c>
      <c r="H49" s="127">
        <v>0.003</v>
      </c>
      <c r="I49" s="127">
        <v>0.003</v>
      </c>
      <c r="J49" s="14">
        <v>0.003</v>
      </c>
    </row>
    <row r="50" spans="1:10" ht="30" customHeight="1">
      <c r="A50" s="14" t="s">
        <v>62</v>
      </c>
      <c r="B50" s="15" t="s">
        <v>63</v>
      </c>
      <c r="C50" s="14" t="s">
        <v>347</v>
      </c>
      <c r="D50" s="127">
        <v>3.8</v>
      </c>
      <c r="E50" s="16">
        <v>3.75</v>
      </c>
      <c r="F50" s="127">
        <v>3.71</v>
      </c>
      <c r="G50" s="127">
        <v>3.71</v>
      </c>
      <c r="H50" s="127">
        <v>3.71</v>
      </c>
      <c r="I50" s="127">
        <v>3.71</v>
      </c>
      <c r="J50" s="14">
        <v>3.71</v>
      </c>
    </row>
    <row r="51" spans="1:10" ht="25.5">
      <c r="A51" s="14" t="s">
        <v>64</v>
      </c>
      <c r="B51" s="15" t="s">
        <v>65</v>
      </c>
      <c r="C51" s="14" t="s">
        <v>66</v>
      </c>
      <c r="D51" s="127">
        <v>0.036</v>
      </c>
      <c r="E51" s="16">
        <v>0.031</v>
      </c>
      <c r="F51" s="127">
        <v>0.028</v>
      </c>
      <c r="G51" s="127">
        <v>0.028</v>
      </c>
      <c r="H51" s="127">
        <v>0.028</v>
      </c>
      <c r="I51" s="127">
        <v>0.028</v>
      </c>
      <c r="J51" s="14">
        <v>0.028</v>
      </c>
    </row>
    <row r="52" spans="1:10" ht="25.5">
      <c r="A52" s="105" t="s">
        <v>457</v>
      </c>
      <c r="B52" s="107" t="s">
        <v>449</v>
      </c>
      <c r="C52" s="105" t="s">
        <v>448</v>
      </c>
      <c r="D52" s="127">
        <v>0.73</v>
      </c>
      <c r="E52" s="16">
        <v>0.12</v>
      </c>
      <c r="F52" s="127">
        <v>0.12</v>
      </c>
      <c r="G52" s="127">
        <v>0.12</v>
      </c>
      <c r="H52" s="127">
        <v>0.12</v>
      </c>
      <c r="I52" s="127">
        <v>0.12</v>
      </c>
      <c r="J52" s="105">
        <v>0.12</v>
      </c>
    </row>
    <row r="53" spans="1:10" ht="75" customHeight="1">
      <c r="A53" s="105" t="s">
        <v>458</v>
      </c>
      <c r="B53" s="107" t="s">
        <v>460</v>
      </c>
      <c r="C53" s="105" t="s">
        <v>10</v>
      </c>
      <c r="D53" s="105">
        <v>0</v>
      </c>
      <c r="E53" s="105">
        <v>0</v>
      </c>
      <c r="F53" s="16">
        <v>0</v>
      </c>
      <c r="G53" s="105">
        <v>0</v>
      </c>
      <c r="H53" s="105">
        <v>0</v>
      </c>
      <c r="I53" s="105">
        <v>0</v>
      </c>
      <c r="J53" s="105">
        <v>0</v>
      </c>
    </row>
    <row r="54" spans="1:10" ht="76.5" customHeight="1">
      <c r="A54" s="105" t="s">
        <v>459</v>
      </c>
      <c r="B54" s="107" t="s">
        <v>461</v>
      </c>
      <c r="C54" s="105" t="s">
        <v>10</v>
      </c>
      <c r="D54" s="105">
        <v>100</v>
      </c>
      <c r="E54" s="105">
        <v>100</v>
      </c>
      <c r="F54" s="16">
        <v>100</v>
      </c>
      <c r="G54" s="105">
        <v>100</v>
      </c>
      <c r="H54" s="105">
        <v>100</v>
      </c>
      <c r="I54" s="105">
        <v>100</v>
      </c>
      <c r="J54" s="105">
        <v>100</v>
      </c>
    </row>
    <row r="55" spans="1:10" ht="76.5" customHeight="1">
      <c r="A55" s="105" t="s">
        <v>462</v>
      </c>
      <c r="B55" s="107" t="s">
        <v>463</v>
      </c>
      <c r="C55" s="105" t="s">
        <v>10</v>
      </c>
      <c r="D55" s="105">
        <v>94</v>
      </c>
      <c r="E55" s="105">
        <v>94</v>
      </c>
      <c r="F55" s="16">
        <v>94</v>
      </c>
      <c r="G55" s="16">
        <v>94</v>
      </c>
      <c r="H55" s="16">
        <v>94</v>
      </c>
      <c r="I55" s="16">
        <v>94</v>
      </c>
      <c r="J55" s="16">
        <v>94</v>
      </c>
    </row>
    <row r="56" spans="1:10" ht="29.25" customHeight="1">
      <c r="A56" s="105" t="s">
        <v>464</v>
      </c>
      <c r="B56" s="107" t="s">
        <v>465</v>
      </c>
      <c r="C56" s="105" t="s">
        <v>10</v>
      </c>
      <c r="D56" s="127">
        <v>5.36</v>
      </c>
      <c r="E56" s="16">
        <v>5.36</v>
      </c>
      <c r="F56" s="16">
        <v>5.36</v>
      </c>
      <c r="G56" s="16">
        <v>5.36</v>
      </c>
      <c r="H56" s="16">
        <v>5.36</v>
      </c>
      <c r="I56" s="16">
        <v>5.36</v>
      </c>
      <c r="J56" s="16">
        <v>5.36</v>
      </c>
    </row>
    <row r="57" spans="1:10" ht="33" customHeight="1">
      <c r="A57" s="156" t="s">
        <v>67</v>
      </c>
      <c r="B57" s="156"/>
      <c r="C57" s="156"/>
      <c r="D57" s="156"/>
      <c r="E57" s="156"/>
      <c r="F57" s="156"/>
      <c r="G57" s="156"/>
      <c r="H57" s="156"/>
      <c r="I57" s="156"/>
      <c r="J57" s="17"/>
    </row>
    <row r="58" spans="1:10" ht="25.5">
      <c r="A58" s="14" t="s">
        <v>68</v>
      </c>
      <c r="B58" s="15" t="s">
        <v>69</v>
      </c>
      <c r="C58" s="14" t="s">
        <v>70</v>
      </c>
      <c r="D58" s="14">
        <v>0</v>
      </c>
      <c r="E58" s="14">
        <v>0</v>
      </c>
      <c r="F58" s="16">
        <v>0</v>
      </c>
      <c r="G58" s="14">
        <v>0</v>
      </c>
      <c r="H58" s="14">
        <v>0</v>
      </c>
      <c r="I58" s="14">
        <v>0</v>
      </c>
      <c r="J58" s="14">
        <v>0</v>
      </c>
    </row>
    <row r="59" spans="1:10" ht="25.5">
      <c r="A59" s="14" t="s">
        <v>71</v>
      </c>
      <c r="B59" s="15" t="s">
        <v>72</v>
      </c>
      <c r="C59" s="14" t="s">
        <v>73</v>
      </c>
      <c r="D59" s="127">
        <v>170.9</v>
      </c>
      <c r="E59" s="16">
        <v>170.5</v>
      </c>
      <c r="F59" s="127">
        <v>170.2</v>
      </c>
      <c r="G59" s="127">
        <v>170.2</v>
      </c>
      <c r="H59" s="127">
        <v>170.2</v>
      </c>
      <c r="I59" s="127">
        <v>170.2</v>
      </c>
      <c r="J59" s="14">
        <v>170.2</v>
      </c>
    </row>
    <row r="60" spans="1:10" ht="25.5">
      <c r="A60" s="14" t="s">
        <v>74</v>
      </c>
      <c r="B60" s="15" t="s">
        <v>75</v>
      </c>
      <c r="C60" s="14" t="s">
        <v>76</v>
      </c>
      <c r="D60" s="127">
        <v>0.094</v>
      </c>
      <c r="E60" s="16">
        <v>0.093</v>
      </c>
      <c r="F60" s="127">
        <v>0.092</v>
      </c>
      <c r="G60" s="127">
        <v>0.092</v>
      </c>
      <c r="H60" s="127">
        <v>0.092</v>
      </c>
      <c r="I60" s="127">
        <v>0.092</v>
      </c>
      <c r="J60" s="14">
        <v>0.092</v>
      </c>
    </row>
    <row r="61" spans="1:10" ht="25.5">
      <c r="A61" s="14" t="s">
        <v>77</v>
      </c>
      <c r="B61" s="15" t="s">
        <v>78</v>
      </c>
      <c r="C61" s="14" t="s">
        <v>10</v>
      </c>
      <c r="D61" s="127">
        <v>0</v>
      </c>
      <c r="E61" s="127">
        <v>0</v>
      </c>
      <c r="F61" s="127">
        <v>0</v>
      </c>
      <c r="G61" s="127">
        <v>0</v>
      </c>
      <c r="H61" s="127">
        <v>0</v>
      </c>
      <c r="I61" s="127">
        <v>0</v>
      </c>
      <c r="J61" s="14">
        <v>0</v>
      </c>
    </row>
    <row r="62" spans="1:10" ht="25.5">
      <c r="A62" s="14" t="s">
        <v>79</v>
      </c>
      <c r="B62" s="15" t="s">
        <v>80</v>
      </c>
      <c r="C62" s="14" t="s">
        <v>10</v>
      </c>
      <c r="D62" s="127">
        <v>0</v>
      </c>
      <c r="E62" s="127">
        <v>0</v>
      </c>
      <c r="F62" s="127">
        <v>0</v>
      </c>
      <c r="G62" s="127">
        <v>0</v>
      </c>
      <c r="H62" s="127">
        <v>0</v>
      </c>
      <c r="I62" s="127">
        <v>0</v>
      </c>
      <c r="J62" s="14">
        <v>0</v>
      </c>
    </row>
    <row r="63" spans="1:10" ht="38.25">
      <c r="A63" s="14" t="s">
        <v>81</v>
      </c>
      <c r="B63" s="15" t="s">
        <v>82</v>
      </c>
      <c r="C63" s="14" t="s">
        <v>348</v>
      </c>
      <c r="D63" s="127">
        <v>1.356</v>
      </c>
      <c r="E63" s="127">
        <v>1.31</v>
      </c>
      <c r="F63" s="127">
        <v>1.294</v>
      </c>
      <c r="G63" s="127">
        <v>1.294</v>
      </c>
      <c r="H63" s="127">
        <v>1.294</v>
      </c>
      <c r="I63" s="127">
        <v>1.294</v>
      </c>
      <c r="J63" s="14">
        <v>1.294</v>
      </c>
    </row>
    <row r="64" spans="1:10" ht="25.5">
      <c r="A64" s="14" t="s">
        <v>83</v>
      </c>
      <c r="B64" s="15" t="s">
        <v>84</v>
      </c>
      <c r="C64" s="14" t="s">
        <v>349</v>
      </c>
      <c r="D64" s="127">
        <v>6.139</v>
      </c>
      <c r="E64" s="127">
        <v>6.127</v>
      </c>
      <c r="F64" s="127">
        <v>6.121</v>
      </c>
      <c r="G64" s="127">
        <v>6.121</v>
      </c>
      <c r="H64" s="127">
        <v>6.121</v>
      </c>
      <c r="I64" s="127">
        <v>6.121</v>
      </c>
      <c r="J64" s="14">
        <v>6.121</v>
      </c>
    </row>
    <row r="65" spans="1:10" ht="43.5" customHeight="1">
      <c r="A65" s="14" t="s">
        <v>85</v>
      </c>
      <c r="B65" s="15" t="s">
        <v>86</v>
      </c>
      <c r="C65" s="14" t="s">
        <v>87</v>
      </c>
      <c r="D65" s="127">
        <v>8.38</v>
      </c>
      <c r="E65" s="127">
        <v>8.38</v>
      </c>
      <c r="F65" s="127">
        <v>8.38</v>
      </c>
      <c r="G65" s="127">
        <v>8.38</v>
      </c>
      <c r="H65" s="127">
        <v>8.38</v>
      </c>
      <c r="I65" s="127">
        <v>8.38</v>
      </c>
      <c r="J65" s="14">
        <v>8.38</v>
      </c>
    </row>
    <row r="66" spans="1:10" ht="43.5" customHeight="1">
      <c r="A66" s="105" t="s">
        <v>450</v>
      </c>
      <c r="B66" s="107" t="s">
        <v>451</v>
      </c>
      <c r="C66" s="105" t="s">
        <v>10</v>
      </c>
      <c r="D66" s="127">
        <v>68.43</v>
      </c>
      <c r="E66" s="127">
        <v>68.43</v>
      </c>
      <c r="F66" s="127">
        <v>68.43</v>
      </c>
      <c r="G66" s="127">
        <v>68.43</v>
      </c>
      <c r="H66" s="127">
        <v>68.43</v>
      </c>
      <c r="I66" s="127">
        <v>68.43</v>
      </c>
      <c r="J66" s="109">
        <v>68.43</v>
      </c>
    </row>
    <row r="67" spans="1:10" ht="30" customHeight="1">
      <c r="A67" s="156" t="s">
        <v>88</v>
      </c>
      <c r="B67" s="156"/>
      <c r="C67" s="156"/>
      <c r="D67" s="156"/>
      <c r="E67" s="156"/>
      <c r="F67" s="156"/>
      <c r="G67" s="156"/>
      <c r="H67" s="156"/>
      <c r="I67" s="156"/>
      <c r="J67" s="156"/>
    </row>
    <row r="68" spans="1:10" ht="89.25">
      <c r="A68" s="14" t="s">
        <v>89</v>
      </c>
      <c r="B68" s="15" t="s">
        <v>90</v>
      </c>
      <c r="C68" s="14" t="s">
        <v>49</v>
      </c>
      <c r="D68" s="14">
        <v>0</v>
      </c>
      <c r="E68" s="14">
        <v>0</v>
      </c>
      <c r="F68" s="16">
        <v>0</v>
      </c>
      <c r="G68" s="14">
        <v>0</v>
      </c>
      <c r="H68" s="14">
        <v>0</v>
      </c>
      <c r="I68" s="14">
        <v>0</v>
      </c>
      <c r="J68" s="14">
        <v>0</v>
      </c>
    </row>
    <row r="69" spans="1:10" ht="140.25">
      <c r="A69" s="14" t="s">
        <v>91</v>
      </c>
      <c r="B69" s="15" t="s">
        <v>92</v>
      </c>
      <c r="C69" s="14" t="s">
        <v>49</v>
      </c>
      <c r="D69" s="14">
        <v>0</v>
      </c>
      <c r="E69" s="14">
        <v>0</v>
      </c>
      <c r="F69" s="16">
        <v>0</v>
      </c>
      <c r="G69" s="14">
        <v>0</v>
      </c>
      <c r="H69" s="14">
        <v>0</v>
      </c>
      <c r="I69" s="14">
        <v>0</v>
      </c>
      <c r="J69" s="14">
        <v>0</v>
      </c>
    </row>
    <row r="70" spans="1:10" ht="63.75">
      <c r="A70" s="14" t="s">
        <v>93</v>
      </c>
      <c r="B70" s="15" t="s">
        <v>94</v>
      </c>
      <c r="C70" s="14" t="s">
        <v>49</v>
      </c>
      <c r="D70" s="14">
        <v>0</v>
      </c>
      <c r="E70" s="14">
        <v>0</v>
      </c>
      <c r="F70" s="16">
        <v>0</v>
      </c>
      <c r="G70" s="14">
        <v>0</v>
      </c>
      <c r="H70" s="14">
        <v>0</v>
      </c>
      <c r="I70" s="14">
        <v>0</v>
      </c>
      <c r="J70" s="14">
        <v>0</v>
      </c>
    </row>
    <row r="71" spans="1:10" ht="63.75">
      <c r="A71" s="14" t="s">
        <v>95</v>
      </c>
      <c r="B71" s="15" t="s">
        <v>96</v>
      </c>
      <c r="C71" s="14" t="s">
        <v>49</v>
      </c>
      <c r="D71" s="14">
        <v>0</v>
      </c>
      <c r="E71" s="14">
        <v>0</v>
      </c>
      <c r="F71" s="16">
        <v>0</v>
      </c>
      <c r="G71" s="14">
        <v>0</v>
      </c>
      <c r="H71" s="14">
        <v>0</v>
      </c>
      <c r="I71" s="14">
        <v>0</v>
      </c>
      <c r="J71" s="14">
        <v>0</v>
      </c>
    </row>
    <row r="72" spans="1:10" ht="127.5" customHeight="1">
      <c r="A72" s="14" t="s">
        <v>97</v>
      </c>
      <c r="B72" s="15" t="s">
        <v>98</v>
      </c>
      <c r="C72" s="14" t="s">
        <v>49</v>
      </c>
      <c r="D72" s="14">
        <v>0</v>
      </c>
      <c r="E72" s="14">
        <v>0</v>
      </c>
      <c r="F72" s="16">
        <v>0</v>
      </c>
      <c r="G72" s="14">
        <v>0</v>
      </c>
      <c r="H72" s="14">
        <v>0</v>
      </c>
      <c r="I72" s="14">
        <v>0</v>
      </c>
      <c r="J72" s="14">
        <v>0</v>
      </c>
    </row>
    <row r="73" spans="1:10" ht="52.5" customHeight="1">
      <c r="A73" s="14" t="s">
        <v>99</v>
      </c>
      <c r="B73" s="15" t="s">
        <v>100</v>
      </c>
      <c r="C73" s="14" t="s">
        <v>49</v>
      </c>
      <c r="D73" s="14">
        <v>0</v>
      </c>
      <c r="E73" s="14">
        <v>0</v>
      </c>
      <c r="F73" s="16">
        <v>0</v>
      </c>
      <c r="G73" s="14">
        <v>0</v>
      </c>
      <c r="H73" s="14">
        <v>0</v>
      </c>
      <c r="I73" s="14">
        <v>0</v>
      </c>
      <c r="J73" s="14">
        <v>0</v>
      </c>
    </row>
    <row r="74" spans="1:10" ht="37.5" customHeight="1">
      <c r="A74" s="105" t="s">
        <v>447</v>
      </c>
      <c r="B74" s="107" t="s">
        <v>445</v>
      </c>
      <c r="C74" s="105" t="s">
        <v>446</v>
      </c>
      <c r="D74" s="105">
        <v>0</v>
      </c>
      <c r="E74" s="106">
        <v>0</v>
      </c>
      <c r="F74" s="16">
        <v>0</v>
      </c>
      <c r="G74" s="105">
        <v>0</v>
      </c>
      <c r="H74" s="105">
        <v>0</v>
      </c>
      <c r="I74" s="105">
        <v>0</v>
      </c>
      <c r="J74" s="105">
        <v>0</v>
      </c>
    </row>
    <row r="75" spans="1:10" ht="21.75" customHeight="1">
      <c r="A75" s="150" t="s">
        <v>101</v>
      </c>
      <c r="B75" s="150"/>
      <c r="C75" s="150"/>
      <c r="D75" s="150"/>
      <c r="E75" s="157"/>
      <c r="F75" s="150"/>
      <c r="G75" s="150"/>
      <c r="H75" s="150"/>
      <c r="I75" s="150"/>
      <c r="J75" s="150"/>
    </row>
    <row r="76" spans="1:10" ht="25.5">
      <c r="A76" s="14">
        <v>1</v>
      </c>
      <c r="B76" s="18" t="s">
        <v>102</v>
      </c>
      <c r="C76" s="14" t="s">
        <v>4</v>
      </c>
      <c r="D76" s="24">
        <v>107</v>
      </c>
      <c r="E76" s="128">
        <v>110</v>
      </c>
      <c r="F76" s="127">
        <v>116</v>
      </c>
      <c r="G76" s="127">
        <v>116</v>
      </c>
      <c r="H76" s="127">
        <v>116</v>
      </c>
      <c r="I76" s="127">
        <v>116</v>
      </c>
      <c r="J76" s="14">
        <v>116</v>
      </c>
    </row>
    <row r="77" spans="1:10" ht="15">
      <c r="A77" s="14">
        <v>2</v>
      </c>
      <c r="B77" s="18" t="s">
        <v>103</v>
      </c>
      <c r="C77" s="19" t="s">
        <v>104</v>
      </c>
      <c r="D77" s="24">
        <v>11000</v>
      </c>
      <c r="E77" s="128">
        <v>11200</v>
      </c>
      <c r="F77" s="127">
        <v>11400</v>
      </c>
      <c r="G77" s="127">
        <v>11400</v>
      </c>
      <c r="H77" s="127">
        <v>11400</v>
      </c>
      <c r="I77" s="127">
        <v>11400</v>
      </c>
      <c r="J77" s="14">
        <v>11400</v>
      </c>
    </row>
    <row r="78" spans="1:10" ht="25.5">
      <c r="A78" s="14">
        <v>3</v>
      </c>
      <c r="B78" s="15" t="s">
        <v>105</v>
      </c>
      <c r="C78" s="14" t="s">
        <v>4</v>
      </c>
      <c r="D78" s="24">
        <v>1</v>
      </c>
      <c r="E78" s="128">
        <v>0</v>
      </c>
      <c r="F78" s="127">
        <v>0</v>
      </c>
      <c r="G78" s="127">
        <v>0</v>
      </c>
      <c r="H78" s="127">
        <v>0</v>
      </c>
      <c r="I78" s="127">
        <v>0</v>
      </c>
      <c r="J78" s="14">
        <v>0</v>
      </c>
    </row>
    <row r="79" spans="1:10" ht="25.5">
      <c r="A79" s="14">
        <v>4</v>
      </c>
      <c r="B79" s="15" t="s">
        <v>106</v>
      </c>
      <c r="C79" s="14" t="s">
        <v>107</v>
      </c>
      <c r="D79" s="24">
        <v>11000</v>
      </c>
      <c r="E79" s="128">
        <v>11000</v>
      </c>
      <c r="F79" s="127">
        <v>11000</v>
      </c>
      <c r="G79" s="127">
        <v>11000</v>
      </c>
      <c r="H79" s="127">
        <v>11000</v>
      </c>
      <c r="I79" s="127">
        <v>11000</v>
      </c>
      <c r="J79" s="14">
        <v>11000</v>
      </c>
    </row>
    <row r="80" spans="1:10" ht="33" customHeight="1">
      <c r="A80" s="150" t="s">
        <v>108</v>
      </c>
      <c r="B80" s="150"/>
      <c r="C80" s="150"/>
      <c r="D80" s="150"/>
      <c r="E80" s="153"/>
      <c r="F80" s="150"/>
      <c r="G80" s="150"/>
      <c r="H80" s="150"/>
      <c r="I80" s="150"/>
      <c r="J80" s="150"/>
    </row>
    <row r="81" spans="1:10" ht="25.5">
      <c r="A81" s="14">
        <v>1</v>
      </c>
      <c r="B81" s="15" t="s">
        <v>109</v>
      </c>
      <c r="C81" s="14" t="s">
        <v>107</v>
      </c>
      <c r="D81" s="24">
        <v>38</v>
      </c>
      <c r="E81" s="128">
        <v>38</v>
      </c>
      <c r="F81" s="127">
        <v>38</v>
      </c>
      <c r="G81" s="127">
        <v>37</v>
      </c>
      <c r="H81" s="127">
        <v>36</v>
      </c>
      <c r="I81" s="127">
        <v>35</v>
      </c>
      <c r="J81" s="14">
        <v>35</v>
      </c>
    </row>
    <row r="82" spans="1:10" ht="15">
      <c r="A82" s="14">
        <v>2</v>
      </c>
      <c r="B82" s="15" t="s">
        <v>110</v>
      </c>
      <c r="C82" s="14" t="s">
        <v>107</v>
      </c>
      <c r="D82" s="24">
        <v>36</v>
      </c>
      <c r="E82" s="128">
        <v>36</v>
      </c>
      <c r="F82" s="127">
        <v>36</v>
      </c>
      <c r="G82" s="127">
        <v>35</v>
      </c>
      <c r="H82" s="127">
        <v>34</v>
      </c>
      <c r="I82" s="127">
        <v>33</v>
      </c>
      <c r="J82" s="14">
        <v>33</v>
      </c>
    </row>
    <row r="83" spans="1:10" ht="15">
      <c r="A83" s="14">
        <v>3</v>
      </c>
      <c r="B83" s="15" t="s">
        <v>111</v>
      </c>
      <c r="C83" s="14" t="s">
        <v>107</v>
      </c>
      <c r="D83" s="24">
        <v>2</v>
      </c>
      <c r="E83" s="128">
        <v>2</v>
      </c>
      <c r="F83" s="127">
        <v>2</v>
      </c>
      <c r="G83" s="127">
        <v>2</v>
      </c>
      <c r="H83" s="127">
        <v>2</v>
      </c>
      <c r="I83" s="127">
        <v>2</v>
      </c>
      <c r="J83" s="14">
        <v>2</v>
      </c>
    </row>
    <row r="84" spans="1:10" ht="15">
      <c r="A84" s="14">
        <v>4</v>
      </c>
      <c r="B84" s="15" t="s">
        <v>112</v>
      </c>
      <c r="C84" s="14" t="s">
        <v>107</v>
      </c>
      <c r="D84" s="24">
        <v>2</v>
      </c>
      <c r="E84" s="128">
        <v>2</v>
      </c>
      <c r="F84" s="127">
        <v>2</v>
      </c>
      <c r="G84" s="127">
        <v>2</v>
      </c>
      <c r="H84" s="127">
        <v>2</v>
      </c>
      <c r="I84" s="127">
        <v>2</v>
      </c>
      <c r="J84" s="14">
        <v>2</v>
      </c>
    </row>
    <row r="85" spans="1:10" ht="25.5">
      <c r="A85" s="14">
        <v>5</v>
      </c>
      <c r="B85" s="15" t="s">
        <v>113</v>
      </c>
      <c r="C85" s="14" t="s">
        <v>4</v>
      </c>
      <c r="D85" s="24">
        <v>8</v>
      </c>
      <c r="E85" s="128">
        <v>9</v>
      </c>
      <c r="F85" s="127">
        <v>10</v>
      </c>
      <c r="G85" s="127">
        <v>10</v>
      </c>
      <c r="H85" s="127">
        <v>10</v>
      </c>
      <c r="I85" s="127">
        <v>10</v>
      </c>
      <c r="J85" s="14">
        <v>10</v>
      </c>
    </row>
    <row r="86" spans="1:10" ht="41.25" customHeight="1">
      <c r="A86" s="14">
        <v>6</v>
      </c>
      <c r="B86" s="15" t="s">
        <v>114</v>
      </c>
      <c r="C86" s="14" t="s">
        <v>115</v>
      </c>
      <c r="D86" s="127">
        <v>95</v>
      </c>
      <c r="E86" s="128">
        <v>96</v>
      </c>
      <c r="F86" s="127">
        <v>97</v>
      </c>
      <c r="G86" s="127">
        <v>97</v>
      </c>
      <c r="H86" s="127">
        <v>97</v>
      </c>
      <c r="I86" s="127">
        <v>98</v>
      </c>
      <c r="J86" s="14">
        <v>98</v>
      </c>
    </row>
    <row r="87" spans="1:10" ht="15">
      <c r="A87" s="14">
        <v>7</v>
      </c>
      <c r="B87" s="15" t="s">
        <v>116</v>
      </c>
      <c r="C87" s="14" t="s">
        <v>115</v>
      </c>
      <c r="D87" s="127">
        <v>99</v>
      </c>
      <c r="E87" s="128">
        <v>99</v>
      </c>
      <c r="F87" s="127">
        <v>99</v>
      </c>
      <c r="G87" s="127">
        <v>99</v>
      </c>
      <c r="H87" s="127">
        <v>99</v>
      </c>
      <c r="I87" s="127">
        <v>100</v>
      </c>
      <c r="J87" s="14">
        <v>100</v>
      </c>
    </row>
    <row r="88" spans="1:10" ht="51">
      <c r="A88" s="14">
        <v>8</v>
      </c>
      <c r="B88" s="15" t="s">
        <v>351</v>
      </c>
      <c r="C88" s="14" t="s">
        <v>117</v>
      </c>
      <c r="D88" s="22">
        <v>100</v>
      </c>
      <c r="E88" s="14">
        <v>100</v>
      </c>
      <c r="F88" s="23">
        <v>100</v>
      </c>
      <c r="G88" s="14">
        <v>100</v>
      </c>
      <c r="H88" s="14">
        <v>100</v>
      </c>
      <c r="I88" s="14">
        <v>100</v>
      </c>
      <c r="J88" s="14">
        <v>100</v>
      </c>
    </row>
    <row r="89" spans="1:10" ht="15">
      <c r="A89" s="14">
        <v>9</v>
      </c>
      <c r="B89" s="15" t="s">
        <v>118</v>
      </c>
      <c r="C89" s="14" t="s">
        <v>117</v>
      </c>
      <c r="D89" s="22">
        <v>100</v>
      </c>
      <c r="E89" s="14">
        <v>100</v>
      </c>
      <c r="F89" s="23">
        <v>100</v>
      </c>
      <c r="G89" s="14">
        <v>100</v>
      </c>
      <c r="H89" s="14">
        <v>100</v>
      </c>
      <c r="I89" s="14">
        <v>100</v>
      </c>
      <c r="J89" s="14">
        <v>100</v>
      </c>
    </row>
    <row r="90" spans="1:10" ht="25.5">
      <c r="A90" s="14">
        <v>10</v>
      </c>
      <c r="B90" s="15" t="s">
        <v>119</v>
      </c>
      <c r="C90" s="14" t="s">
        <v>107</v>
      </c>
      <c r="D90" s="22">
        <v>1</v>
      </c>
      <c r="E90" s="14">
        <v>1</v>
      </c>
      <c r="F90" s="23">
        <v>1</v>
      </c>
      <c r="G90" s="14">
        <v>1</v>
      </c>
      <c r="H90" s="14">
        <v>1</v>
      </c>
      <c r="I90" s="14">
        <v>1</v>
      </c>
      <c r="J90" s="14">
        <v>1</v>
      </c>
    </row>
    <row r="91" spans="1:10" ht="16.5" customHeight="1">
      <c r="A91" s="150" t="s">
        <v>120</v>
      </c>
      <c r="B91" s="150"/>
      <c r="C91" s="150"/>
      <c r="D91" s="150"/>
      <c r="E91" s="154"/>
      <c r="F91" s="150"/>
      <c r="G91" s="150"/>
      <c r="H91" s="150"/>
      <c r="I91" s="150"/>
      <c r="J91" s="150"/>
    </row>
    <row r="92" spans="1:10" ht="36" customHeight="1">
      <c r="A92" s="150" t="s">
        <v>352</v>
      </c>
      <c r="B92" s="150"/>
      <c r="C92" s="150"/>
      <c r="D92" s="150"/>
      <c r="E92" s="150"/>
      <c r="F92" s="150"/>
      <c r="G92" s="150"/>
      <c r="H92" s="150"/>
      <c r="I92" s="150"/>
      <c r="J92" s="150"/>
    </row>
    <row r="93" spans="1:10" ht="25.5">
      <c r="A93" s="14" t="s">
        <v>121</v>
      </c>
      <c r="B93" s="15" t="s">
        <v>122</v>
      </c>
      <c r="C93" s="19" t="s">
        <v>123</v>
      </c>
      <c r="D93" s="14">
        <v>8000</v>
      </c>
      <c r="E93" s="14">
        <v>8000</v>
      </c>
      <c r="F93" s="14">
        <v>8000</v>
      </c>
      <c r="G93" s="14">
        <v>8000</v>
      </c>
      <c r="H93" s="14">
        <v>8000</v>
      </c>
      <c r="I93" s="14">
        <v>8000</v>
      </c>
      <c r="J93" s="14">
        <v>8000</v>
      </c>
    </row>
    <row r="94" spans="1:10" ht="15">
      <c r="A94" s="14" t="s">
        <v>124</v>
      </c>
      <c r="B94" s="18" t="s">
        <v>125</v>
      </c>
      <c r="C94" s="19" t="s">
        <v>126</v>
      </c>
      <c r="D94" s="14">
        <v>1.6</v>
      </c>
      <c r="E94" s="14">
        <v>1.6</v>
      </c>
      <c r="F94" s="14">
        <v>1.6</v>
      </c>
      <c r="G94" s="14">
        <v>1.6</v>
      </c>
      <c r="H94" s="14">
        <v>1.6</v>
      </c>
      <c r="I94" s="14">
        <v>1.6</v>
      </c>
      <c r="J94" s="14">
        <v>1.6</v>
      </c>
    </row>
    <row r="95" spans="1:10" ht="25.5">
      <c r="A95" s="14" t="s">
        <v>127</v>
      </c>
      <c r="B95" s="15" t="s">
        <v>105</v>
      </c>
      <c r="C95" s="14" t="s">
        <v>4</v>
      </c>
      <c r="D95" s="14">
        <v>1</v>
      </c>
      <c r="E95" s="14">
        <v>1</v>
      </c>
      <c r="F95" s="19">
        <v>1</v>
      </c>
      <c r="G95" s="19">
        <v>1</v>
      </c>
      <c r="H95" s="19">
        <v>1</v>
      </c>
      <c r="I95" s="19">
        <v>1</v>
      </c>
      <c r="J95" s="19">
        <v>1</v>
      </c>
    </row>
    <row r="96" spans="1:10" ht="15">
      <c r="A96" s="14" t="s">
        <v>128</v>
      </c>
      <c r="B96" s="18" t="s">
        <v>129</v>
      </c>
      <c r="C96" s="14" t="s">
        <v>10</v>
      </c>
      <c r="D96" s="19">
        <v>1</v>
      </c>
      <c r="E96" s="19">
        <v>1</v>
      </c>
      <c r="F96" s="19">
        <v>1</v>
      </c>
      <c r="G96" s="19">
        <v>1</v>
      </c>
      <c r="H96" s="19">
        <v>1</v>
      </c>
      <c r="I96" s="19">
        <v>1</v>
      </c>
      <c r="J96" s="19">
        <v>1</v>
      </c>
    </row>
    <row r="97" spans="1:10" ht="15.75">
      <c r="A97" s="152" t="s">
        <v>538</v>
      </c>
      <c r="B97" s="152"/>
      <c r="C97" s="152"/>
      <c r="D97" s="152"/>
      <c r="E97" s="152"/>
      <c r="F97" s="152"/>
      <c r="G97" s="152"/>
      <c r="H97" s="152"/>
      <c r="I97" s="152"/>
      <c r="J97" s="152"/>
    </row>
    <row r="98" spans="1:10" ht="15">
      <c r="A98" s="90" t="s">
        <v>121</v>
      </c>
      <c r="B98" s="143" t="s">
        <v>569</v>
      </c>
      <c r="C98" s="93" t="s">
        <v>107</v>
      </c>
      <c r="D98" s="94">
        <v>103</v>
      </c>
      <c r="E98" s="94">
        <v>98</v>
      </c>
      <c r="F98" s="94">
        <v>93</v>
      </c>
      <c r="G98" s="94">
        <v>88</v>
      </c>
      <c r="H98" s="94">
        <v>84</v>
      </c>
      <c r="I98" s="94">
        <v>80</v>
      </c>
      <c r="J98" s="94">
        <v>76</v>
      </c>
    </row>
    <row r="99" spans="1:10" ht="15" customHeight="1">
      <c r="A99" s="90" t="s">
        <v>124</v>
      </c>
      <c r="B99" s="143" t="s">
        <v>568</v>
      </c>
      <c r="C99" s="93" t="s">
        <v>10</v>
      </c>
      <c r="D99" s="94">
        <v>3</v>
      </c>
      <c r="E99" s="94">
        <v>5</v>
      </c>
      <c r="F99" s="94">
        <v>5</v>
      </c>
      <c r="G99" s="94">
        <v>5</v>
      </c>
      <c r="H99" s="94">
        <v>5</v>
      </c>
      <c r="I99" s="94">
        <v>5</v>
      </c>
      <c r="J99" s="94">
        <v>5</v>
      </c>
    </row>
    <row r="100" spans="1:10" ht="25.5" customHeight="1">
      <c r="A100" s="90" t="s">
        <v>127</v>
      </c>
      <c r="B100" s="143" t="s">
        <v>570</v>
      </c>
      <c r="C100" s="93" t="s">
        <v>7</v>
      </c>
      <c r="D100" s="94">
        <v>12</v>
      </c>
      <c r="E100" s="94">
        <v>10</v>
      </c>
      <c r="F100" s="94">
        <v>8</v>
      </c>
      <c r="G100" s="94">
        <v>6</v>
      </c>
      <c r="H100" s="94">
        <v>5</v>
      </c>
      <c r="I100" s="94">
        <v>4</v>
      </c>
      <c r="J100" s="94">
        <v>3</v>
      </c>
    </row>
    <row r="101" spans="1:10" ht="25.5" customHeight="1">
      <c r="A101" s="142" t="s">
        <v>128</v>
      </c>
      <c r="B101" s="143" t="s">
        <v>571</v>
      </c>
      <c r="C101" s="93" t="s">
        <v>10</v>
      </c>
      <c r="D101" s="94">
        <v>16</v>
      </c>
      <c r="E101" s="94">
        <v>16</v>
      </c>
      <c r="F101" s="94">
        <v>20</v>
      </c>
      <c r="G101" s="94">
        <v>20</v>
      </c>
      <c r="H101" s="94">
        <v>20</v>
      </c>
      <c r="I101" s="94">
        <v>20</v>
      </c>
      <c r="J101" s="94">
        <v>25</v>
      </c>
    </row>
  </sheetData>
  <mergeCells count="21">
    <mergeCell ref="A97:J97"/>
    <mergeCell ref="A80:J80"/>
    <mergeCell ref="A91:J91"/>
    <mergeCell ref="D8:J8"/>
    <mergeCell ref="A92:J92"/>
    <mergeCell ref="A25:J25"/>
    <mergeCell ref="A33:J33"/>
    <mergeCell ref="A44:J44"/>
    <mergeCell ref="A57:I57"/>
    <mergeCell ref="B8:B9"/>
    <mergeCell ref="A12:J12"/>
    <mergeCell ref="A18:J18"/>
    <mergeCell ref="A24:J24"/>
    <mergeCell ref="A67:J67"/>
    <mergeCell ref="A75:J75"/>
    <mergeCell ref="F3:J3"/>
    <mergeCell ref="F2:J2"/>
    <mergeCell ref="C8:C9"/>
    <mergeCell ref="A8:A9"/>
    <mergeCell ref="A11:J11"/>
    <mergeCell ref="B6:I6"/>
  </mergeCells>
  <printOptions/>
  <pageMargins left="0.3937007874015748" right="0.3937007874015748" top="0.7874015748031497" bottom="0.3937007874015748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7">
      <selection activeCell="B35" sqref="B35:B39"/>
    </sheetView>
  </sheetViews>
  <sheetFormatPr defaultColWidth="9.140625" defaultRowHeight="15"/>
  <cols>
    <col min="1" max="1" width="13.28125" style="0" customWidth="1"/>
    <col min="2" max="2" width="35.57421875" style="0" customWidth="1"/>
    <col min="3" max="3" width="25.57421875" style="0" customWidth="1"/>
    <col min="4" max="4" width="14.421875" style="0" customWidth="1"/>
    <col min="5" max="5" width="12.7109375" style="0" bestFit="1" customWidth="1"/>
  </cols>
  <sheetData>
    <row r="1" spans="1:9" ht="15">
      <c r="A1" s="168"/>
      <c r="D1" s="147" t="s">
        <v>130</v>
      </c>
      <c r="E1" s="147"/>
      <c r="F1" s="147"/>
      <c r="G1" s="147"/>
      <c r="H1" s="147"/>
      <c r="I1" s="147"/>
    </row>
    <row r="2" spans="1:2" ht="15">
      <c r="A2" s="168"/>
      <c r="B2" s="29"/>
    </row>
    <row r="3" spans="1:9" ht="36" customHeight="1">
      <c r="A3" s="179" t="s">
        <v>429</v>
      </c>
      <c r="B3" s="179"/>
      <c r="C3" s="179"/>
      <c r="D3" s="179"/>
      <c r="E3" s="179"/>
      <c r="F3" s="179"/>
      <c r="G3" s="179"/>
      <c r="H3" s="179"/>
      <c r="I3" s="179"/>
    </row>
    <row r="4" spans="1:9" ht="15">
      <c r="A4" s="170" t="s">
        <v>289</v>
      </c>
      <c r="B4" s="170" t="s">
        <v>430</v>
      </c>
      <c r="C4" s="170" t="s">
        <v>428</v>
      </c>
      <c r="D4" s="170" t="s">
        <v>292</v>
      </c>
      <c r="E4" s="170" t="s">
        <v>293</v>
      </c>
      <c r="F4" s="170"/>
      <c r="G4" s="170"/>
      <c r="H4" s="170"/>
      <c r="I4" s="170"/>
    </row>
    <row r="5" spans="1:9" ht="26.25" customHeight="1">
      <c r="A5" s="170"/>
      <c r="B5" s="170"/>
      <c r="C5" s="170"/>
      <c r="D5" s="170"/>
      <c r="E5" s="37">
        <f>'МП пр.№4'!E8</f>
        <v>2018</v>
      </c>
      <c r="F5" s="130">
        <f>'МП пр.№4'!F8</f>
        <v>2019</v>
      </c>
      <c r="G5" s="130">
        <f>'МП пр.№4'!G8</f>
        <v>2020</v>
      </c>
      <c r="H5" s="130">
        <f>'МП пр.№4'!H8</f>
        <v>2021</v>
      </c>
      <c r="I5" s="130">
        <f>'МП пр.№4'!I8</f>
        <v>2022</v>
      </c>
    </row>
    <row r="6" spans="1:9" ht="1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</row>
    <row r="7" spans="1:9" ht="30" customHeight="1">
      <c r="A7" s="67" t="str">
        <f>'МП пр.№4'!A25</f>
        <v>Подпрограмма 3</v>
      </c>
      <c r="B7" s="213" t="str">
        <f>'МП пр.№4'!B25</f>
        <v xml:space="preserve">«Энергосбережение и повышение энергетической эффективности в муниципальном образовании «Городской округ «Город Козьмодемьянск»                        </v>
      </c>
      <c r="C7" s="214"/>
      <c r="D7" s="35" t="str">
        <f>'МП пр.№4'!D25</f>
        <v>9030000  0430000000</v>
      </c>
      <c r="E7" s="64">
        <f>'МП пр.№4'!E25</f>
        <v>0</v>
      </c>
      <c r="F7" s="64">
        <f>'МП пр.№4'!F25</f>
        <v>0</v>
      </c>
      <c r="G7" s="64">
        <f>'МП пр.№4'!G25</f>
        <v>0</v>
      </c>
      <c r="H7" s="64">
        <f>'МП пр.№4'!H25</f>
        <v>0</v>
      </c>
      <c r="I7" s="64">
        <f>'МП пр.№4'!I25</f>
        <v>0</v>
      </c>
    </row>
    <row r="8" spans="1:9" ht="66.75" customHeight="1">
      <c r="A8" s="61" t="str">
        <f>'МП пр.№4'!A26</f>
        <v>3.1.</v>
      </c>
      <c r="B8" s="66" t="str">
        <f>'МП пр.№4'!B26</f>
        <v>Оснащение приборами учета потребления топливно-энергетических ресурсов, в том числе с использованием интеллектуальных приборов учета, автоматизированных систем и систем диспетчеризации</v>
      </c>
      <c r="C8" s="210" t="str">
        <f>'МП пр.№4'!C26</f>
        <v>Ответственный исполнитель – отдел ЖКХ и тарифного регулирования соисполнители – администрация городского округа «Город Козьмодемьянск», Финансовое управление муниципального образования «Городской округ «Город Козьмодемьянск», муниципальные учреждения  городского округа «Город Козьмодемьянск»</v>
      </c>
      <c r="D8" s="38"/>
      <c r="E8" s="65">
        <f>'МП пр.№4'!E26</f>
        <v>0</v>
      </c>
      <c r="F8" s="65">
        <f>'МП пр.№4'!F26</f>
        <v>0</v>
      </c>
      <c r="G8" s="65">
        <f>'МП пр.№4'!G26</f>
        <v>0</v>
      </c>
      <c r="H8" s="65">
        <f>'МП пр.№4'!H26</f>
        <v>0</v>
      </c>
      <c r="I8" s="65">
        <f>'МП пр.№4'!I26</f>
        <v>0</v>
      </c>
    </row>
    <row r="9" spans="1:9" ht="25.5">
      <c r="A9" s="61" t="str">
        <f>'МП пр.№4'!A27</f>
        <v>3.2.</v>
      </c>
      <c r="B9" s="66" t="str">
        <f>'МП пр.№4'!B27</f>
        <v>Замена ламп уличного освещения на энергоэффективные</v>
      </c>
      <c r="C9" s="210"/>
      <c r="D9" s="38"/>
      <c r="E9" s="65">
        <f>'МП пр.№4'!E27</f>
        <v>0</v>
      </c>
      <c r="F9" s="65">
        <f>'МП пр.№4'!F27</f>
        <v>0</v>
      </c>
      <c r="G9" s="65">
        <f>'МП пр.№4'!G27</f>
        <v>0</v>
      </c>
      <c r="H9" s="65">
        <f>'МП пр.№4'!H27</f>
        <v>0</v>
      </c>
      <c r="I9" s="65">
        <f>'МП пр.№4'!I27</f>
        <v>0</v>
      </c>
    </row>
    <row r="10" spans="1:9" ht="51">
      <c r="A10" s="61" t="str">
        <f>'МП пр.№4'!A28</f>
        <v>3.3.</v>
      </c>
      <c r="B10" s="66" t="str">
        <f>'МП пр.№4'!B28</f>
        <v xml:space="preserve">Замена неэффективных люминесцентных ламп внутреннего освещения в бюджетных учреждениях на энергосберегающие (светодиодные) </v>
      </c>
      <c r="C10" s="210"/>
      <c r="D10" s="38"/>
      <c r="E10" s="65">
        <f>'МП пр.№4'!E28</f>
        <v>0</v>
      </c>
      <c r="F10" s="65">
        <f>'МП пр.№4'!F28</f>
        <v>0</v>
      </c>
      <c r="G10" s="65">
        <f>'МП пр.№4'!G28</f>
        <v>0</v>
      </c>
      <c r="H10" s="65">
        <f>'МП пр.№4'!H28</f>
        <v>0</v>
      </c>
      <c r="I10" s="65">
        <f>'МП пр.№4'!I28</f>
        <v>0</v>
      </c>
    </row>
    <row r="11" spans="1:9" ht="40.5" customHeight="1">
      <c r="A11" s="61" t="str">
        <f>'МП пр.№4'!A29</f>
        <v>3.4.</v>
      </c>
      <c r="B11" s="66" t="str">
        <f>'МП пр.№4'!B29</f>
        <v xml:space="preserve">Метрологическое обеспечение измерений приборов учета потребления энергоресурсов в бюджетных организациях </v>
      </c>
      <c r="C11" s="210"/>
      <c r="D11" s="38"/>
      <c r="E11" s="65">
        <f>'МП пр.№4'!E29</f>
        <v>0</v>
      </c>
      <c r="F11" s="65">
        <f>'МП пр.№4'!F29</f>
        <v>0</v>
      </c>
      <c r="G11" s="65">
        <f>'МП пр.№4'!G29</f>
        <v>0</v>
      </c>
      <c r="H11" s="65">
        <f>'МП пр.№4'!H29</f>
        <v>0</v>
      </c>
      <c r="I11" s="65">
        <f>'МП пр.№4'!I29</f>
        <v>0</v>
      </c>
    </row>
    <row r="12" spans="1:9" ht="52.5" customHeight="1">
      <c r="A12" s="61" t="str">
        <f>'МП пр.№4'!A30</f>
        <v>3.5.</v>
      </c>
      <c r="B12" s="66" t="str">
        <f>'МП пр.№4'!B30</f>
        <v>Информирование о мероприятиях в сфере энергосбережения</v>
      </c>
      <c r="C12" s="210"/>
      <c r="D12" s="38"/>
      <c r="E12" s="65">
        <f>'МП пр.№4'!E30</f>
        <v>0</v>
      </c>
      <c r="F12" s="65">
        <f>'МП пр.№4'!F30</f>
        <v>0</v>
      </c>
      <c r="G12" s="65">
        <f>'МП пр.№4'!G30</f>
        <v>0</v>
      </c>
      <c r="H12" s="65">
        <f>'МП пр.№4'!H30</f>
        <v>0</v>
      </c>
      <c r="I12" s="65">
        <f>'МП пр.№4'!I30</f>
        <v>0</v>
      </c>
    </row>
    <row r="22" spans="1:8" ht="15">
      <c r="A22" s="162"/>
      <c r="D22" s="147" t="s">
        <v>238</v>
      </c>
      <c r="E22" s="147"/>
      <c r="F22" s="147"/>
      <c r="G22" s="147"/>
      <c r="H22" s="147"/>
    </row>
    <row r="23" spans="1:8" ht="15">
      <c r="A23" s="162"/>
      <c r="D23" s="147"/>
      <c r="E23" s="147"/>
      <c r="F23" s="147"/>
      <c r="G23" s="147"/>
      <c r="H23" s="147"/>
    </row>
    <row r="24" ht="18.75">
      <c r="A24" s="9"/>
    </row>
    <row r="25" spans="1:8" ht="18.75">
      <c r="A25" s="179" t="s">
        <v>433</v>
      </c>
      <c r="B25" s="179"/>
      <c r="C25" s="179"/>
      <c r="D25" s="179"/>
      <c r="E25" s="179"/>
      <c r="F25" s="179"/>
      <c r="G25" s="179"/>
      <c r="H25" s="179"/>
    </row>
    <row r="26" ht="18.75">
      <c r="A26" s="9"/>
    </row>
    <row r="27" spans="1:9" ht="15.75">
      <c r="A27" s="186" t="s">
        <v>289</v>
      </c>
      <c r="B27" s="186" t="s">
        <v>315</v>
      </c>
      <c r="C27" s="202" t="s">
        <v>316</v>
      </c>
      <c r="D27" s="203"/>
      <c r="E27" s="186" t="s">
        <v>317</v>
      </c>
      <c r="F27" s="186"/>
      <c r="G27" s="186"/>
      <c r="H27" s="186"/>
      <c r="I27" s="186"/>
    </row>
    <row r="28" spans="1:9" ht="15.75">
      <c r="A28" s="186"/>
      <c r="B28" s="186"/>
      <c r="C28" s="204"/>
      <c r="D28" s="205"/>
      <c r="E28" s="75">
        <f>E5</f>
        <v>2018</v>
      </c>
      <c r="F28" s="133">
        <f aca="true" t="shared" si="0" ref="F28:I28">F5</f>
        <v>2019</v>
      </c>
      <c r="G28" s="133">
        <f t="shared" si="0"/>
        <v>2020</v>
      </c>
      <c r="H28" s="133">
        <f t="shared" si="0"/>
        <v>2021</v>
      </c>
      <c r="I28" s="133">
        <f t="shared" si="0"/>
        <v>2022</v>
      </c>
    </row>
    <row r="29" spans="1:9" ht="15.75">
      <c r="A29" s="73">
        <v>1</v>
      </c>
      <c r="B29" s="73">
        <v>2</v>
      </c>
      <c r="C29" s="206">
        <v>3</v>
      </c>
      <c r="D29" s="207"/>
      <c r="E29" s="73">
        <v>4</v>
      </c>
      <c r="F29" s="73">
        <v>5</v>
      </c>
      <c r="G29" s="73">
        <v>6</v>
      </c>
      <c r="H29" s="73">
        <v>7</v>
      </c>
      <c r="I29" s="74">
        <v>8</v>
      </c>
    </row>
    <row r="30" spans="1:9" ht="15.75">
      <c r="A30" s="200" t="s">
        <v>432</v>
      </c>
      <c r="B30" s="201" t="str">
        <f>B7</f>
        <v xml:space="preserve">«Энергосбережение и повышение энергетической эффективности в муниципальном образовании «Городской округ «Город Козьмодемьянск»                        </v>
      </c>
      <c r="C30" s="197" t="s">
        <v>319</v>
      </c>
      <c r="D30" s="197"/>
      <c r="E30" s="49">
        <f>SUM(E31:E34)</f>
        <v>0</v>
      </c>
      <c r="F30" s="49">
        <f aca="true" t="shared" si="1" ref="F30:I30">SUM(F31:F34)</f>
        <v>0</v>
      </c>
      <c r="G30" s="49">
        <f t="shared" si="1"/>
        <v>0</v>
      </c>
      <c r="H30" s="49">
        <f t="shared" si="1"/>
        <v>0</v>
      </c>
      <c r="I30" s="49">
        <f t="shared" si="1"/>
        <v>0</v>
      </c>
    </row>
    <row r="31" spans="1:9" ht="15.75">
      <c r="A31" s="200"/>
      <c r="B31" s="201"/>
      <c r="C31" s="198" t="s">
        <v>320</v>
      </c>
      <c r="D31" s="198"/>
      <c r="E31" s="50">
        <f>E36+E41+E46+E51+E56</f>
        <v>0</v>
      </c>
      <c r="F31" s="50">
        <f aca="true" t="shared" si="2" ref="F31:I31">F36+F41+F46+F51+F56</f>
        <v>0</v>
      </c>
      <c r="G31" s="50">
        <f t="shared" si="2"/>
        <v>0</v>
      </c>
      <c r="H31" s="50">
        <f t="shared" si="2"/>
        <v>0</v>
      </c>
      <c r="I31" s="50">
        <f t="shared" si="2"/>
        <v>0</v>
      </c>
    </row>
    <row r="32" spans="1:9" ht="15.75">
      <c r="A32" s="200"/>
      <c r="B32" s="201"/>
      <c r="C32" s="198" t="s">
        <v>321</v>
      </c>
      <c r="D32" s="198"/>
      <c r="E32" s="50">
        <f>E37+E42+E47+E52+E57</f>
        <v>0</v>
      </c>
      <c r="F32" s="50">
        <f aca="true" t="shared" si="3" ref="F32:I32">F37+F42+F47+F52+F57</f>
        <v>0</v>
      </c>
      <c r="G32" s="50">
        <f t="shared" si="3"/>
        <v>0</v>
      </c>
      <c r="H32" s="50">
        <f t="shared" si="3"/>
        <v>0</v>
      </c>
      <c r="I32" s="50">
        <f t="shared" si="3"/>
        <v>0</v>
      </c>
    </row>
    <row r="33" spans="1:9" ht="15.75">
      <c r="A33" s="200"/>
      <c r="B33" s="201"/>
      <c r="C33" s="198" t="s">
        <v>322</v>
      </c>
      <c r="D33" s="198"/>
      <c r="E33" s="50">
        <f>E38+E43+E48+E53+E58</f>
        <v>0</v>
      </c>
      <c r="F33" s="50">
        <f aca="true" t="shared" si="4" ref="F33:I33">F38+F43+F48+F53+F58</f>
        <v>0</v>
      </c>
      <c r="G33" s="50">
        <f t="shared" si="4"/>
        <v>0</v>
      </c>
      <c r="H33" s="50">
        <f t="shared" si="4"/>
        <v>0</v>
      </c>
      <c r="I33" s="50">
        <f t="shared" si="4"/>
        <v>0</v>
      </c>
    </row>
    <row r="34" spans="1:9" ht="15.75">
      <c r="A34" s="200"/>
      <c r="B34" s="201"/>
      <c r="C34" s="198" t="s">
        <v>323</v>
      </c>
      <c r="D34" s="198"/>
      <c r="E34" s="50">
        <f>E39+E44+E49+E54+E59</f>
        <v>0</v>
      </c>
      <c r="F34" s="50">
        <f aca="true" t="shared" si="5" ref="F34:I34">F39+F44+F49+F54+F59</f>
        <v>0</v>
      </c>
      <c r="G34" s="50">
        <f t="shared" si="5"/>
        <v>0</v>
      </c>
      <c r="H34" s="50">
        <f t="shared" si="5"/>
        <v>0</v>
      </c>
      <c r="I34" s="50">
        <f t="shared" si="5"/>
        <v>0</v>
      </c>
    </row>
    <row r="35" spans="1:9" ht="15.75">
      <c r="A35" s="199" t="str">
        <f>A8</f>
        <v>3.1.</v>
      </c>
      <c r="B35" s="193" t="str">
        <f>B8</f>
        <v>Оснащение приборами учета потребления топливно-энергетических ресурсов, в том числе с использованием интеллектуальных приборов учета, автоматизированных систем и систем диспетчеризации</v>
      </c>
      <c r="C35" s="197" t="s">
        <v>319</v>
      </c>
      <c r="D35" s="197"/>
      <c r="E35" s="49">
        <f>E36+E37+E38+E39</f>
        <v>0</v>
      </c>
      <c r="F35" s="49">
        <f aca="true" t="shared" si="6" ref="F35:I35">F36+F37+F38+F39</f>
        <v>0</v>
      </c>
      <c r="G35" s="49">
        <f t="shared" si="6"/>
        <v>0</v>
      </c>
      <c r="H35" s="49">
        <f t="shared" si="6"/>
        <v>0</v>
      </c>
      <c r="I35" s="49">
        <f t="shared" si="6"/>
        <v>0</v>
      </c>
    </row>
    <row r="36" spans="1:9" ht="15.75">
      <c r="A36" s="199"/>
      <c r="B36" s="193"/>
      <c r="C36" s="198" t="s">
        <v>320</v>
      </c>
      <c r="D36" s="198"/>
      <c r="E36" s="50">
        <v>0</v>
      </c>
      <c r="F36" s="50">
        <v>0</v>
      </c>
      <c r="G36" s="50">
        <v>0</v>
      </c>
      <c r="H36" s="50">
        <v>0</v>
      </c>
      <c r="I36" s="50">
        <v>0</v>
      </c>
    </row>
    <row r="37" spans="1:9" ht="15.75">
      <c r="A37" s="199"/>
      <c r="B37" s="193"/>
      <c r="C37" s="198" t="s">
        <v>321</v>
      </c>
      <c r="D37" s="198"/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.75">
      <c r="A38" s="199"/>
      <c r="B38" s="193"/>
      <c r="C38" s="198" t="s">
        <v>322</v>
      </c>
      <c r="D38" s="198"/>
      <c r="E38" s="50">
        <f>E8</f>
        <v>0</v>
      </c>
      <c r="F38" s="50">
        <f aca="true" t="shared" si="7" ref="F38:I38">F8</f>
        <v>0</v>
      </c>
      <c r="G38" s="50">
        <f t="shared" si="7"/>
        <v>0</v>
      </c>
      <c r="H38" s="50">
        <f t="shared" si="7"/>
        <v>0</v>
      </c>
      <c r="I38" s="50">
        <f t="shared" si="7"/>
        <v>0</v>
      </c>
    </row>
    <row r="39" spans="1:9" ht="28.5" customHeight="1">
      <c r="A39" s="199"/>
      <c r="B39" s="193"/>
      <c r="C39" s="198" t="s">
        <v>323</v>
      </c>
      <c r="D39" s="198"/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.75">
      <c r="A40" s="199" t="str">
        <f>A9</f>
        <v>3.2.</v>
      </c>
      <c r="B40" s="193" t="str">
        <f>B9</f>
        <v>Замена ламп уличного освещения на энергоэффективные</v>
      </c>
      <c r="C40" s="197" t="s">
        <v>319</v>
      </c>
      <c r="D40" s="197"/>
      <c r="E40" s="49">
        <f>E41+E42+E43+E44</f>
        <v>0</v>
      </c>
      <c r="F40" s="49">
        <f aca="true" t="shared" si="8" ref="F40:I40">F41+F42+F43+F44</f>
        <v>0</v>
      </c>
      <c r="G40" s="49">
        <f t="shared" si="8"/>
        <v>0</v>
      </c>
      <c r="H40" s="49">
        <f t="shared" si="8"/>
        <v>0</v>
      </c>
      <c r="I40" s="49">
        <f t="shared" si="8"/>
        <v>0</v>
      </c>
    </row>
    <row r="41" spans="1:9" ht="15.75">
      <c r="A41" s="199"/>
      <c r="B41" s="193"/>
      <c r="C41" s="198" t="s">
        <v>320</v>
      </c>
      <c r="D41" s="198"/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.75">
      <c r="A42" s="199"/>
      <c r="B42" s="193"/>
      <c r="C42" s="198" t="s">
        <v>321</v>
      </c>
      <c r="D42" s="198"/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15.75">
      <c r="A43" s="199"/>
      <c r="B43" s="193"/>
      <c r="C43" s="198" t="s">
        <v>322</v>
      </c>
      <c r="D43" s="198"/>
      <c r="E43" s="50">
        <f>E9</f>
        <v>0</v>
      </c>
      <c r="F43" s="50">
        <f aca="true" t="shared" si="9" ref="F43:I43">F9</f>
        <v>0</v>
      </c>
      <c r="G43" s="50">
        <f t="shared" si="9"/>
        <v>0</v>
      </c>
      <c r="H43" s="50">
        <f t="shared" si="9"/>
        <v>0</v>
      </c>
      <c r="I43" s="50">
        <f t="shared" si="9"/>
        <v>0</v>
      </c>
    </row>
    <row r="44" spans="1:9" ht="15.75">
      <c r="A44" s="199"/>
      <c r="B44" s="193"/>
      <c r="C44" s="198" t="s">
        <v>323</v>
      </c>
      <c r="D44" s="198"/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.75">
      <c r="A45" s="199" t="str">
        <f>A10</f>
        <v>3.3.</v>
      </c>
      <c r="B45" s="193" t="str">
        <f>B10</f>
        <v xml:space="preserve">Замена неэффективных люминесцентных ламп внутреннего освещения в бюджетных учреждениях на энергосберегающие (светодиодные) </v>
      </c>
      <c r="C45" s="197" t="s">
        <v>319</v>
      </c>
      <c r="D45" s="197"/>
      <c r="E45" s="49">
        <f>E46+E47+E48+E49</f>
        <v>0</v>
      </c>
      <c r="F45" s="49">
        <f aca="true" t="shared" si="10" ref="F45:I45">F46+F47+F48+F49</f>
        <v>0</v>
      </c>
      <c r="G45" s="49">
        <f t="shared" si="10"/>
        <v>0</v>
      </c>
      <c r="H45" s="49">
        <f t="shared" si="10"/>
        <v>0</v>
      </c>
      <c r="I45" s="49">
        <f t="shared" si="10"/>
        <v>0</v>
      </c>
    </row>
    <row r="46" spans="1:9" ht="15.75">
      <c r="A46" s="199"/>
      <c r="B46" s="193"/>
      <c r="C46" s="198" t="s">
        <v>320</v>
      </c>
      <c r="D46" s="198"/>
      <c r="E46" s="50">
        <v>0</v>
      </c>
      <c r="F46" s="50">
        <v>0</v>
      </c>
      <c r="G46" s="50">
        <v>0</v>
      </c>
      <c r="H46" s="50">
        <v>0</v>
      </c>
      <c r="I46" s="50">
        <v>0</v>
      </c>
    </row>
    <row r="47" spans="1:9" ht="15.75">
      <c r="A47" s="199"/>
      <c r="B47" s="193"/>
      <c r="C47" s="198" t="s">
        <v>321</v>
      </c>
      <c r="D47" s="198"/>
      <c r="E47" s="50">
        <v>0</v>
      </c>
      <c r="F47" s="50">
        <v>0</v>
      </c>
      <c r="G47" s="50">
        <v>0</v>
      </c>
      <c r="H47" s="50">
        <v>0</v>
      </c>
      <c r="I47" s="50">
        <v>0</v>
      </c>
    </row>
    <row r="48" spans="1:9" ht="15.75">
      <c r="A48" s="199"/>
      <c r="B48" s="193"/>
      <c r="C48" s="198" t="s">
        <v>322</v>
      </c>
      <c r="D48" s="198"/>
      <c r="E48" s="50">
        <f>E10</f>
        <v>0</v>
      </c>
      <c r="F48" s="50">
        <f aca="true" t="shared" si="11" ref="F48:I48">F10</f>
        <v>0</v>
      </c>
      <c r="G48" s="50">
        <f t="shared" si="11"/>
        <v>0</v>
      </c>
      <c r="H48" s="50">
        <f t="shared" si="11"/>
        <v>0</v>
      </c>
      <c r="I48" s="50">
        <f t="shared" si="11"/>
        <v>0</v>
      </c>
    </row>
    <row r="49" spans="1:9" ht="15.75">
      <c r="A49" s="199"/>
      <c r="B49" s="193"/>
      <c r="C49" s="198" t="s">
        <v>323</v>
      </c>
      <c r="D49" s="198"/>
      <c r="E49" s="50">
        <v>0</v>
      </c>
      <c r="F49" s="50">
        <v>0</v>
      </c>
      <c r="G49" s="50">
        <v>0</v>
      </c>
      <c r="H49" s="50">
        <v>0</v>
      </c>
      <c r="I49" s="50">
        <v>0</v>
      </c>
    </row>
    <row r="50" spans="1:9" ht="15.75">
      <c r="A50" s="199" t="str">
        <f>A11</f>
        <v>3.4.</v>
      </c>
      <c r="B50" s="193" t="str">
        <f>B11</f>
        <v xml:space="preserve">Метрологическое обеспечение измерений приборов учета потребления энергоресурсов в бюджетных организациях </v>
      </c>
      <c r="C50" s="197" t="s">
        <v>319</v>
      </c>
      <c r="D50" s="197"/>
      <c r="E50" s="49">
        <f>E51+E52+E53+E54</f>
        <v>0</v>
      </c>
      <c r="F50" s="49">
        <f aca="true" t="shared" si="12" ref="F50:I50">F51+F52+F53+F54</f>
        <v>0</v>
      </c>
      <c r="G50" s="49">
        <f t="shared" si="12"/>
        <v>0</v>
      </c>
      <c r="H50" s="49">
        <f t="shared" si="12"/>
        <v>0</v>
      </c>
      <c r="I50" s="49">
        <f t="shared" si="12"/>
        <v>0</v>
      </c>
    </row>
    <row r="51" spans="1:9" ht="15.75">
      <c r="A51" s="199"/>
      <c r="B51" s="193"/>
      <c r="C51" s="198" t="s">
        <v>320</v>
      </c>
      <c r="D51" s="198"/>
      <c r="E51" s="50">
        <v>0</v>
      </c>
      <c r="F51" s="50">
        <v>0</v>
      </c>
      <c r="G51" s="50">
        <v>0</v>
      </c>
      <c r="H51" s="50">
        <v>0</v>
      </c>
      <c r="I51" s="50">
        <v>0</v>
      </c>
    </row>
    <row r="52" spans="1:9" ht="15.75">
      <c r="A52" s="199"/>
      <c r="B52" s="193"/>
      <c r="C52" s="198" t="s">
        <v>321</v>
      </c>
      <c r="D52" s="198"/>
      <c r="E52" s="50">
        <v>0</v>
      </c>
      <c r="F52" s="50">
        <v>0</v>
      </c>
      <c r="G52" s="50">
        <v>0</v>
      </c>
      <c r="H52" s="50">
        <v>0</v>
      </c>
      <c r="I52" s="50">
        <v>0</v>
      </c>
    </row>
    <row r="53" spans="1:9" ht="15.75">
      <c r="A53" s="199"/>
      <c r="B53" s="193"/>
      <c r="C53" s="198" t="s">
        <v>322</v>
      </c>
      <c r="D53" s="198"/>
      <c r="E53" s="50">
        <f>E11</f>
        <v>0</v>
      </c>
      <c r="F53" s="50">
        <f aca="true" t="shared" si="13" ref="F53:I53">F11</f>
        <v>0</v>
      </c>
      <c r="G53" s="50">
        <f t="shared" si="13"/>
        <v>0</v>
      </c>
      <c r="H53" s="50">
        <f t="shared" si="13"/>
        <v>0</v>
      </c>
      <c r="I53" s="50">
        <f t="shared" si="13"/>
        <v>0</v>
      </c>
    </row>
    <row r="54" spans="1:9" ht="15.75">
      <c r="A54" s="199"/>
      <c r="B54" s="193"/>
      <c r="C54" s="198" t="s">
        <v>323</v>
      </c>
      <c r="D54" s="198"/>
      <c r="E54" s="50">
        <v>0</v>
      </c>
      <c r="F54" s="50">
        <v>0</v>
      </c>
      <c r="G54" s="50">
        <v>0</v>
      </c>
      <c r="H54" s="50">
        <v>0</v>
      </c>
      <c r="I54" s="50">
        <v>0</v>
      </c>
    </row>
    <row r="55" spans="1:9" ht="15.75">
      <c r="A55" s="192" t="str">
        <f>A12</f>
        <v>3.5.</v>
      </c>
      <c r="B55" s="193" t="str">
        <f>B12</f>
        <v>Информирование о мероприятиях в сфере энергосбережения</v>
      </c>
      <c r="C55" s="197" t="s">
        <v>319</v>
      </c>
      <c r="D55" s="197"/>
      <c r="E55" s="49">
        <f>E56+E57+E58+E59</f>
        <v>0</v>
      </c>
      <c r="F55" s="49">
        <f aca="true" t="shared" si="14" ref="F55:I55">F56+F57+F58+F59</f>
        <v>0</v>
      </c>
      <c r="G55" s="49">
        <f t="shared" si="14"/>
        <v>0</v>
      </c>
      <c r="H55" s="49">
        <f t="shared" si="14"/>
        <v>0</v>
      </c>
      <c r="I55" s="49">
        <f t="shared" si="14"/>
        <v>0</v>
      </c>
    </row>
    <row r="56" spans="1:9" ht="15.75">
      <c r="A56" s="192"/>
      <c r="B56" s="193"/>
      <c r="C56" s="198" t="s">
        <v>320</v>
      </c>
      <c r="D56" s="198"/>
      <c r="E56" s="50">
        <v>0</v>
      </c>
      <c r="F56" s="50">
        <v>0</v>
      </c>
      <c r="G56" s="50">
        <v>0</v>
      </c>
      <c r="H56" s="50">
        <v>0</v>
      </c>
      <c r="I56" s="50">
        <v>0</v>
      </c>
    </row>
    <row r="57" spans="1:9" ht="15.75">
      <c r="A57" s="192"/>
      <c r="B57" s="193"/>
      <c r="C57" s="198" t="s">
        <v>321</v>
      </c>
      <c r="D57" s="198"/>
      <c r="E57" s="50">
        <v>0</v>
      </c>
      <c r="F57" s="50">
        <v>0</v>
      </c>
      <c r="G57" s="50">
        <v>0</v>
      </c>
      <c r="H57" s="50">
        <v>0</v>
      </c>
      <c r="I57" s="50">
        <v>0</v>
      </c>
    </row>
    <row r="58" spans="1:9" ht="15.75">
      <c r="A58" s="192"/>
      <c r="B58" s="193"/>
      <c r="C58" s="198" t="s">
        <v>322</v>
      </c>
      <c r="D58" s="198"/>
      <c r="E58" s="50">
        <f>E12</f>
        <v>0</v>
      </c>
      <c r="F58" s="50">
        <f aca="true" t="shared" si="15" ref="F58:I58">F12</f>
        <v>0</v>
      </c>
      <c r="G58" s="50">
        <f t="shared" si="15"/>
        <v>0</v>
      </c>
      <c r="H58" s="50">
        <f t="shared" si="15"/>
        <v>0</v>
      </c>
      <c r="I58" s="50">
        <f t="shared" si="15"/>
        <v>0</v>
      </c>
    </row>
    <row r="59" spans="1:9" ht="15.75">
      <c r="A59" s="192"/>
      <c r="B59" s="193"/>
      <c r="C59" s="198" t="s">
        <v>323</v>
      </c>
      <c r="D59" s="198"/>
      <c r="E59" s="50">
        <v>0</v>
      </c>
      <c r="F59" s="50">
        <v>0</v>
      </c>
      <c r="G59" s="50">
        <v>0</v>
      </c>
      <c r="H59" s="50">
        <v>0</v>
      </c>
      <c r="I59" s="50">
        <v>0</v>
      </c>
    </row>
  </sheetData>
  <mergeCells count="61">
    <mergeCell ref="B7:C7"/>
    <mergeCell ref="C8:C12"/>
    <mergeCell ref="A1:A2"/>
    <mergeCell ref="D1:I1"/>
    <mergeCell ref="A3:I3"/>
    <mergeCell ref="A4:A5"/>
    <mergeCell ref="B4:B5"/>
    <mergeCell ref="C4:C5"/>
    <mergeCell ref="D4:D5"/>
    <mergeCell ref="E4:I4"/>
    <mergeCell ref="A22:A23"/>
    <mergeCell ref="D22:H22"/>
    <mergeCell ref="D23:H23"/>
    <mergeCell ref="A25:H25"/>
    <mergeCell ref="A27:A28"/>
    <mergeCell ref="B27:B28"/>
    <mergeCell ref="C27:D28"/>
    <mergeCell ref="E27:I27"/>
    <mergeCell ref="C29:D29"/>
    <mergeCell ref="A30:A34"/>
    <mergeCell ref="B30:B34"/>
    <mergeCell ref="C30:D30"/>
    <mergeCell ref="C31:D31"/>
    <mergeCell ref="C32:D32"/>
    <mergeCell ref="C33:D33"/>
    <mergeCell ref="C34:D34"/>
    <mergeCell ref="A35:A39"/>
    <mergeCell ref="B35:B39"/>
    <mergeCell ref="C35:D35"/>
    <mergeCell ref="C36:D36"/>
    <mergeCell ref="C37:D37"/>
    <mergeCell ref="C38:D38"/>
    <mergeCell ref="C39:D39"/>
    <mergeCell ref="A40:A44"/>
    <mergeCell ref="B40:B44"/>
    <mergeCell ref="C40:D40"/>
    <mergeCell ref="C41:D41"/>
    <mergeCell ref="C42:D42"/>
    <mergeCell ref="C43:D43"/>
    <mergeCell ref="C44:D44"/>
    <mergeCell ref="A45:A49"/>
    <mergeCell ref="B45:B49"/>
    <mergeCell ref="C45:D45"/>
    <mergeCell ref="C46:D46"/>
    <mergeCell ref="C47:D47"/>
    <mergeCell ref="C48:D48"/>
    <mergeCell ref="C49:D49"/>
    <mergeCell ref="A50:A54"/>
    <mergeCell ref="B50:B54"/>
    <mergeCell ref="C50:D50"/>
    <mergeCell ref="C51:D51"/>
    <mergeCell ref="C52:D52"/>
    <mergeCell ref="C53:D53"/>
    <mergeCell ref="C54:D54"/>
    <mergeCell ref="A55:A59"/>
    <mergeCell ref="B55:B59"/>
    <mergeCell ref="C55:D55"/>
    <mergeCell ref="C56:D56"/>
    <mergeCell ref="C57:D57"/>
    <mergeCell ref="C58:D58"/>
    <mergeCell ref="C59:D59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8"/>
  <sheetViews>
    <sheetView workbookViewId="0" topLeftCell="A1">
      <selection activeCell="L66" sqref="L66"/>
    </sheetView>
  </sheetViews>
  <sheetFormatPr defaultColWidth="9.140625" defaultRowHeight="15"/>
  <cols>
    <col min="1" max="1" width="14.57421875" style="0" customWidth="1"/>
    <col min="2" max="2" width="35.57421875" style="0" customWidth="1"/>
    <col min="3" max="3" width="25.57421875" style="0" customWidth="1"/>
    <col min="4" max="4" width="14.421875" style="0" customWidth="1"/>
    <col min="5" max="5" width="10.28125" style="0" customWidth="1"/>
    <col min="6" max="9" width="9.8515625" style="0" bestFit="1" customWidth="1"/>
  </cols>
  <sheetData>
    <row r="1" spans="1:9" ht="15">
      <c r="A1" s="168"/>
      <c r="D1" s="147" t="s">
        <v>130</v>
      </c>
      <c r="E1" s="147"/>
      <c r="F1" s="147"/>
      <c r="G1" s="147"/>
      <c r="H1" s="147"/>
      <c r="I1" s="147"/>
    </row>
    <row r="2" spans="1:2" ht="15">
      <c r="A2" s="168"/>
      <c r="B2" s="29"/>
    </row>
    <row r="3" spans="1:9" ht="36" customHeight="1">
      <c r="A3" s="179" t="s">
        <v>429</v>
      </c>
      <c r="B3" s="179"/>
      <c r="C3" s="179"/>
      <c r="D3" s="179"/>
      <c r="E3" s="179"/>
      <c r="F3" s="179"/>
      <c r="G3" s="179"/>
      <c r="H3" s="179"/>
      <c r="I3" s="179"/>
    </row>
    <row r="4" spans="1:9" ht="15">
      <c r="A4" s="170" t="s">
        <v>289</v>
      </c>
      <c r="B4" s="170" t="s">
        <v>430</v>
      </c>
      <c r="C4" s="170" t="s">
        <v>428</v>
      </c>
      <c r="D4" s="170" t="s">
        <v>292</v>
      </c>
      <c r="E4" s="170" t="s">
        <v>293</v>
      </c>
      <c r="F4" s="170"/>
      <c r="G4" s="170"/>
      <c r="H4" s="170"/>
      <c r="I4" s="170"/>
    </row>
    <row r="5" spans="1:9" ht="26.25" customHeight="1">
      <c r="A5" s="170"/>
      <c r="B5" s="170"/>
      <c r="C5" s="170"/>
      <c r="D5" s="170"/>
      <c r="E5" s="37">
        <v>2017</v>
      </c>
      <c r="F5" s="37">
        <v>2018</v>
      </c>
      <c r="G5" s="37">
        <v>2019</v>
      </c>
      <c r="H5" s="37">
        <v>2020</v>
      </c>
      <c r="I5" s="37">
        <v>2021</v>
      </c>
    </row>
    <row r="6" spans="1:9" ht="1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</row>
    <row r="7" spans="1:9" ht="30" customHeight="1">
      <c r="A7" s="67" t="str">
        <f>'МП пр.№4'!A31</f>
        <v>Подпрограмма 4</v>
      </c>
      <c r="B7" s="213" t="str">
        <f>'МП пр.№4'!B31:C31</f>
        <v xml:space="preserve">«Развитие строительства, архитектуры и инженерной инфраструктуры городского округа «Город Козьмодемьянск» </v>
      </c>
      <c r="C7" s="214"/>
      <c r="D7" s="35" t="str">
        <f>'МП пр.№4'!D31</f>
        <v>903  0000    0440000000</v>
      </c>
      <c r="E7" s="101">
        <f>'МП пр.№4'!E31</f>
        <v>54738.8</v>
      </c>
      <c r="F7" s="124">
        <f>'МП пр.№4'!F31</f>
        <v>49940.100000000006</v>
      </c>
      <c r="G7" s="124">
        <f>'МП пр.№4'!G31</f>
        <v>55016.3</v>
      </c>
      <c r="H7" s="124">
        <f>'МП пр.№4'!H31</f>
        <v>52514</v>
      </c>
      <c r="I7" s="124">
        <f>'МП пр.№4'!I31</f>
        <v>52514</v>
      </c>
    </row>
    <row r="8" spans="1:9" ht="80.25" customHeight="1">
      <c r="A8" s="61" t="str">
        <f>'МП пр.№4'!A32</f>
        <v>4.1.</v>
      </c>
      <c r="B8" s="32" t="str">
        <f>'МП пр.№4'!B32</f>
        <v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 (Муниципальный дорожный фонд)</v>
      </c>
      <c r="C8" s="170" t="str">
        <f>'МП пр.№4'!C32</f>
        <v>Ответственный исполнитель – отдел архитектуры, строительства и ГО и ЧС, соисполнители – администрация городского округа «Город Козьмодемьянск», Финансовое управление муниципального образования «Городской округ «Город Козьмодемьянск»</v>
      </c>
      <c r="D8" s="38" t="str">
        <f>'МП пр.№4'!D32</f>
        <v>903 0409   0440129180</v>
      </c>
      <c r="E8" s="65">
        <f>'МП пр.№4'!E32</f>
        <v>2979.9</v>
      </c>
      <c r="F8" s="65">
        <f>'МП пр.№4'!F32</f>
        <v>4301</v>
      </c>
      <c r="G8" s="65">
        <f>'МП пр.№4'!G32</f>
        <v>4272</v>
      </c>
      <c r="H8" s="65">
        <f>'МП пр.№4'!H32</f>
        <v>4010</v>
      </c>
      <c r="I8" s="65">
        <f>'МП пр.№4'!I32</f>
        <v>4010</v>
      </c>
    </row>
    <row r="9" spans="1:9" ht="63.75">
      <c r="A9" s="61" t="str">
        <f>'МП пр.№4'!A33</f>
        <v>4.2.</v>
      </c>
      <c r="B9" s="32" t="str">
        <f>'МП пр.№4'!B33</f>
        <v>Осуществление целевых мероприятий в отношении автомобильных дорог общего пользования за счет средств республиканского бюджета Республики Марий Эл</v>
      </c>
      <c r="C9" s="170"/>
      <c r="D9" s="38" t="str">
        <f>'МП пр.№4'!D33</f>
        <v>903  0409  0440270250</v>
      </c>
      <c r="E9" s="65">
        <f>'МП пр.№4'!E33</f>
        <v>40280</v>
      </c>
      <c r="F9" s="65">
        <f>'МП пр.№4'!F33</f>
        <v>40280</v>
      </c>
      <c r="G9" s="65">
        <f>'МП пр.№4'!G33</f>
        <v>40280</v>
      </c>
      <c r="H9" s="65">
        <f>'МП пр.№4'!H33</f>
        <v>40200</v>
      </c>
      <c r="I9" s="65">
        <f>'МП пр.№4'!I33</f>
        <v>40200</v>
      </c>
    </row>
    <row r="10" spans="1:9" ht="63.75">
      <c r="A10" s="61" t="str">
        <f>'МП пр.№4'!A34</f>
        <v>4.3.</v>
      </c>
      <c r="B10" s="32" t="str">
        <f>'МП пр.№4'!B34</f>
        <v>Осуществление целевых мероприятий в отношении автомобильных дорог общего пользования за счет средств муниципального бюджета (софинансирование)</v>
      </c>
      <c r="C10" s="170"/>
      <c r="D10" s="38" t="str">
        <f>'МП пр.№4'!D34</f>
        <v>903  0409  0440329470</v>
      </c>
      <c r="E10" s="65">
        <f>'МП пр.№4'!E34</f>
        <v>822.1</v>
      </c>
      <c r="F10" s="65">
        <f>'МП пр.№4'!F34</f>
        <v>0</v>
      </c>
      <c r="G10" s="65">
        <f>'МП пр.№4'!G34</f>
        <v>0</v>
      </c>
      <c r="H10" s="65">
        <f>'МП пр.№4'!H34</f>
        <v>0</v>
      </c>
      <c r="I10" s="65">
        <f>'МП пр.№4'!I34</f>
        <v>0</v>
      </c>
    </row>
    <row r="11" spans="1:9" ht="38.25">
      <c r="A11" s="61" t="str">
        <f>'МП пр.№4'!A35</f>
        <v>4.4.</v>
      </c>
      <c r="B11" s="32" t="str">
        <f>'МП пр.№4'!B35</f>
        <v xml:space="preserve"> Мероприятия по разработке градостроительной, землеустроительной документации</v>
      </c>
      <c r="C11" s="170"/>
      <c r="D11" s="38" t="str">
        <f>'МП пр.№4'!D35</f>
        <v>903  0412   0440429480</v>
      </c>
      <c r="E11" s="65">
        <f>'МП пр.№4'!E35</f>
        <v>0</v>
      </c>
      <c r="F11" s="65">
        <f>'МП пр.№4'!F35</f>
        <v>0</v>
      </c>
      <c r="G11" s="65">
        <f>'МП пр.№4'!G35</f>
        <v>0</v>
      </c>
      <c r="H11" s="65">
        <f>'МП пр.№4'!H35</f>
        <v>0</v>
      </c>
      <c r="I11" s="65">
        <f>'МП пр.№4'!I35</f>
        <v>0</v>
      </c>
    </row>
    <row r="12" spans="1:9" ht="25.5">
      <c r="A12" s="61" t="str">
        <f>'МП пр.№4'!A36</f>
        <v>4.5.</v>
      </c>
      <c r="B12" s="32" t="str">
        <f>'МП пр.№4'!B36</f>
        <v>Актуализация схем тепло-, водо-, электроснабжения, водоотведения</v>
      </c>
      <c r="C12" s="170"/>
      <c r="D12" s="38" t="str">
        <f>'МП пр.№4'!D36</f>
        <v>903  0000   0440500000</v>
      </c>
      <c r="E12" s="65">
        <f>'МП пр.№4'!E36</f>
        <v>0</v>
      </c>
      <c r="F12" s="65">
        <f>'МП пр.№4'!F36</f>
        <v>0</v>
      </c>
      <c r="G12" s="65">
        <f>'МП пр.№4'!G36</f>
        <v>0</v>
      </c>
      <c r="H12" s="65">
        <f>'МП пр.№4'!H36</f>
        <v>0</v>
      </c>
      <c r="I12" s="65">
        <f>'МП пр.№4'!I36</f>
        <v>0</v>
      </c>
    </row>
    <row r="13" spans="1:9" ht="25.5">
      <c r="A13" s="61" t="str">
        <f>'МП пр.№4'!A37</f>
        <v>4.6.</v>
      </c>
      <c r="B13" s="32" t="str">
        <f>'МП пр.№4'!B37</f>
        <v>Уличное освещение</v>
      </c>
      <c r="C13" s="170"/>
      <c r="D13" s="38" t="str">
        <f>'МП пр.№4'!D37</f>
        <v>903  0503  0440629340</v>
      </c>
      <c r="E13" s="65">
        <f>'МП пр.№4'!E37</f>
        <v>7683</v>
      </c>
      <c r="F13" s="65">
        <f>'МП пр.№4'!F37</f>
        <v>2385.3</v>
      </c>
      <c r="G13" s="65">
        <f>'МП пр.№4'!G37</f>
        <v>7490.5</v>
      </c>
      <c r="H13" s="65">
        <f>'МП пр.№4'!H37</f>
        <v>5200</v>
      </c>
      <c r="I13" s="65">
        <f>'МП пр.№4'!I37</f>
        <v>5200</v>
      </c>
    </row>
    <row r="14" spans="1:9" ht="51">
      <c r="A14" s="61" t="str">
        <f>'МП пр.№4'!A38</f>
        <v>4.7.</v>
      </c>
      <c r="B14" s="32" t="str">
        <f>'МП пр.№4'!B38</f>
        <v>Содержание улично-дорожной сети в границах городских округов в рамках благоустройства (в том числе дорожная разметка и дорожные знаки)</v>
      </c>
      <c r="C14" s="170"/>
      <c r="D14" s="38" t="str">
        <f>'МП пр.№4'!D38</f>
        <v>903  0503  0440729350</v>
      </c>
      <c r="E14" s="65">
        <f>'МП пр.№4'!E38</f>
        <v>2495</v>
      </c>
      <c r="F14" s="65">
        <f>'МП пр.№4'!F38</f>
        <v>2495</v>
      </c>
      <c r="G14" s="65">
        <f>'МП пр.№4'!G38</f>
        <v>2495</v>
      </c>
      <c r="H14" s="65">
        <f>'МП пр.№4'!H38</f>
        <v>2495</v>
      </c>
      <c r="I14" s="65">
        <f>'МП пр.№4'!I38</f>
        <v>2495</v>
      </c>
    </row>
    <row r="15" spans="1:9" ht="25.5">
      <c r="A15" s="121" t="str">
        <f>'МП пр.№4'!A39</f>
        <v>4.8.</v>
      </c>
      <c r="B15" s="119" t="str">
        <f>'МП пр.№4'!B39</f>
        <v>Озеленение</v>
      </c>
      <c r="C15" s="170"/>
      <c r="D15" s="38" t="str">
        <f>'МП пр.№4'!D39</f>
        <v>903  0503       0440829360</v>
      </c>
      <c r="E15" s="38">
        <f>'МП пр.№4'!E39</f>
        <v>150</v>
      </c>
      <c r="F15" s="38">
        <f>'МП пр.№4'!F39</f>
        <v>150</v>
      </c>
      <c r="G15" s="38">
        <f>'МП пр.№4'!G39</f>
        <v>150</v>
      </c>
      <c r="H15" s="38">
        <f>'МП пр.№4'!H39</f>
        <v>150</v>
      </c>
      <c r="I15" s="38">
        <f>'МП пр.№4'!I39</f>
        <v>150</v>
      </c>
    </row>
    <row r="16" spans="1:9" ht="51">
      <c r="A16" s="61" t="str">
        <f>'МП пр.№4'!A40</f>
        <v>4.9.</v>
      </c>
      <c r="B16" s="32" t="str">
        <f>'МП пр.№4'!B40</f>
        <v>Прочие мероприятия по благоустройству городских округов (содержание пляжа, ПСД на строительство, реконструкцию объектов благоустройства)</v>
      </c>
      <c r="C16" s="170"/>
      <c r="D16" s="38" t="str">
        <f>'МП пр.№4'!D40</f>
        <v>903  0503  0440929380</v>
      </c>
      <c r="E16" s="65">
        <f>'МП пр.№4'!E40</f>
        <v>120</v>
      </c>
      <c r="F16" s="65">
        <f>'МП пр.№4'!F40</f>
        <v>120</v>
      </c>
      <c r="G16" s="65">
        <f>'МП пр.№4'!G40</f>
        <v>120</v>
      </c>
      <c r="H16" s="65">
        <f>'МП пр.№4'!H40</f>
        <v>100</v>
      </c>
      <c r="I16" s="65">
        <f>'МП пр.№4'!I40</f>
        <v>100</v>
      </c>
    </row>
    <row r="17" spans="1:9" ht="51">
      <c r="A17" s="61" t="str">
        <f>'МП пр.№4'!A41</f>
        <v>4.19.</v>
      </c>
      <c r="B17" s="32" t="str">
        <f>'МП пр.№4'!B41</f>
        <v>Осуществление государственных полномочий по организации проведения мероприятий по отлову безнадзорных животных</v>
      </c>
      <c r="C17" s="170"/>
      <c r="D17" s="38" t="str">
        <f>'МП пр.№4'!D41</f>
        <v>903  0503  0441972160</v>
      </c>
      <c r="E17" s="65">
        <f>'МП пр.№4'!E41</f>
        <v>49.8</v>
      </c>
      <c r="F17" s="65">
        <f>'МП пр.№4'!F41</f>
        <v>49.8</v>
      </c>
      <c r="G17" s="65">
        <f>'МП пр.№4'!G41</f>
        <v>49.8</v>
      </c>
      <c r="H17" s="65">
        <f>'МП пр.№4'!H41</f>
        <v>200</v>
      </c>
      <c r="I17" s="65">
        <f>'МП пр.№4'!I41</f>
        <v>200</v>
      </c>
    </row>
    <row r="18" spans="1:9" ht="25.5">
      <c r="A18" s="61" t="str">
        <f>'МП пр.№4'!A42</f>
        <v>4.10.</v>
      </c>
      <c r="B18" s="32" t="str">
        <f>'МП пр.№4'!B42</f>
        <v>Организация и содержание мест захоронений</v>
      </c>
      <c r="C18" s="170"/>
      <c r="D18" s="38" t="str">
        <f>'МП пр.№4'!D42</f>
        <v>903  0503  0441029370</v>
      </c>
      <c r="E18" s="65">
        <f>'МП пр.№4'!E42</f>
        <v>109</v>
      </c>
      <c r="F18" s="65">
        <f>'МП пр.№4'!F42</f>
        <v>109</v>
      </c>
      <c r="G18" s="65">
        <f>'МП пр.№4'!G42</f>
        <v>109</v>
      </c>
      <c r="H18" s="65">
        <f>'МП пр.№4'!H42</f>
        <v>109</v>
      </c>
      <c r="I18" s="65">
        <f>'МП пр.№4'!I42</f>
        <v>109</v>
      </c>
    </row>
    <row r="19" spans="1:9" ht="41.25" customHeight="1">
      <c r="A19" s="116" t="str">
        <f>'МП пр.№4'!A43</f>
        <v>4.12.</v>
      </c>
      <c r="B19" s="113" t="str">
        <f>'МП пр.№4'!B43</f>
        <v>Обеспечение беспрепятственного доступа инвалидов к объектам социальной и транспортной инфраструктуры.</v>
      </c>
      <c r="C19" s="170"/>
      <c r="D19" s="38" t="str">
        <f>'МП пр.№4'!D43</f>
        <v>903  0503  0441229560</v>
      </c>
      <c r="E19" s="65">
        <f>'МП пр.№4'!E43</f>
        <v>50</v>
      </c>
      <c r="F19" s="65">
        <f>'МП пр.№4'!F43</f>
        <v>50</v>
      </c>
      <c r="G19" s="65">
        <f>'МП пр.№4'!G43</f>
        <v>50</v>
      </c>
      <c r="H19" s="65">
        <f>'МП пр.№4'!H43</f>
        <v>50</v>
      </c>
      <c r="I19" s="65">
        <f>'МП пр.№4'!I43</f>
        <v>50</v>
      </c>
    </row>
    <row r="20" spans="1:9" ht="38.25">
      <c r="A20" s="116" t="str">
        <f>'МП пр.№4'!A44</f>
        <v>4.15.</v>
      </c>
      <c r="B20" s="113" t="str">
        <f>'МП пр.№4'!B44</f>
        <v>Упорядочение адресного хозяйства городского округа "Город Козьмодемьянск"</v>
      </c>
      <c r="C20" s="170"/>
      <c r="D20" s="38" t="str">
        <f>'МП пр.№4'!D44</f>
        <v>903  0000  0441500000</v>
      </c>
      <c r="E20" s="65">
        <f>'МП пр.№4'!E44</f>
        <v>0</v>
      </c>
      <c r="F20" s="65">
        <f>'МП пр.№4'!F44</f>
        <v>0</v>
      </c>
      <c r="G20" s="65">
        <f>'МП пр.№4'!G44</f>
        <v>0</v>
      </c>
      <c r="H20" s="65">
        <f>'МП пр.№4'!H44</f>
        <v>0</v>
      </c>
      <c r="I20" s="65">
        <f>'МП пр.№4'!I44</f>
        <v>0</v>
      </c>
    </row>
    <row r="21" spans="1:9" ht="63.75">
      <c r="A21" s="116" t="str">
        <f>'МП пр.№4'!A45</f>
        <v>4.16.</v>
      </c>
      <c r="B21" s="113" t="str">
        <f>'МП пр.№4'!B45</f>
        <v>Мероприятия по благоустройству мест массового отдыха населения - разработка дизайн-проектов, составление смет, топографическая съемка и экспертиза (городских парков)</v>
      </c>
      <c r="C21" s="170"/>
      <c r="D21" s="38" t="str">
        <f>'МП пр.№4'!D45</f>
        <v>903  0505  0441649290</v>
      </c>
      <c r="E21" s="65">
        <f>'МП пр.№4'!E45</f>
        <v>0</v>
      </c>
      <c r="F21" s="65">
        <f>'МП пр.№4'!F45</f>
        <v>0</v>
      </c>
      <c r="G21" s="65">
        <f>'МП пр.№4'!G45</f>
        <v>0</v>
      </c>
      <c r="H21" s="65">
        <f>'МП пр.№4'!H45</f>
        <v>0</v>
      </c>
      <c r="I21" s="65">
        <f>'МП пр.№4'!I45</f>
        <v>0</v>
      </c>
    </row>
    <row r="22" spans="1:9" ht="38.25">
      <c r="A22" s="224" t="str">
        <f>'МП пр.№4'!A46</f>
        <v>4.18.</v>
      </c>
      <c r="B22" s="91" t="str">
        <f>'МП пр.№4'!B46</f>
        <v>Мероприятия по благоустройству мест массового отдыха населения (городских парков)</v>
      </c>
      <c r="C22" s="170"/>
      <c r="D22" s="132" t="str">
        <f>'МП пр.№4'!D46</f>
        <v>903  0505                      0441800000</v>
      </c>
      <c r="E22" s="89">
        <f>'МП пр.№4'!E46</f>
        <v>0</v>
      </c>
      <c r="F22" s="65">
        <f>'МП пр.№4'!F46</f>
        <v>0</v>
      </c>
      <c r="G22" s="65">
        <f>'МП пр.№4'!G46</f>
        <v>0</v>
      </c>
      <c r="H22" s="65">
        <f>'МП пр.№4'!H46</f>
        <v>0</v>
      </c>
      <c r="I22" s="65">
        <f>'МП пр.№4'!I46</f>
        <v>0</v>
      </c>
    </row>
    <row r="23" spans="1:9" ht="38.25">
      <c r="A23" s="224"/>
      <c r="B23" s="91" t="str">
        <f>'МП пр.№4'!B47</f>
        <v>Мероприятия по благоустройству мест массового отдыха населения за счет средств федерального бюджета</v>
      </c>
      <c r="C23" s="170"/>
      <c r="D23" s="172" t="str">
        <f>'МП пр.№4'!D47</f>
        <v>903  0505                      04418R5600</v>
      </c>
      <c r="E23" s="89">
        <f>'МП пр.№4'!E47</f>
        <v>0</v>
      </c>
      <c r="F23" s="65">
        <f>'МП пр.№4'!F47</f>
        <v>0</v>
      </c>
      <c r="G23" s="65">
        <f>'МП пр.№4'!G47</f>
        <v>0</v>
      </c>
      <c r="H23" s="65">
        <f>'МП пр.№4'!H47</f>
        <v>0</v>
      </c>
      <c r="I23" s="65">
        <f>'МП пр.№4'!I47</f>
        <v>0</v>
      </c>
    </row>
    <row r="24" spans="1:9" ht="38.25">
      <c r="A24" s="224"/>
      <c r="B24" s="91" t="str">
        <f>'МП пр.№4'!B48</f>
        <v>Мероприятия по благоустройству мест массового отдыха населения за счет средств  бюджета Республики Марий Эл</v>
      </c>
      <c r="C24" s="170"/>
      <c r="D24" s="173"/>
      <c r="E24" s="89">
        <f>'МП пр.№4'!E48</f>
        <v>0</v>
      </c>
      <c r="F24" s="65">
        <f>'МП пр.№4'!F48</f>
        <v>0</v>
      </c>
      <c r="G24" s="65">
        <f>'МП пр.№4'!G48</f>
        <v>0</v>
      </c>
      <c r="H24" s="65">
        <f>'МП пр.№4'!H48</f>
        <v>0</v>
      </c>
      <c r="I24" s="65">
        <f>'МП пр.№4'!I48</f>
        <v>0</v>
      </c>
    </row>
    <row r="25" spans="1:9" ht="38.25">
      <c r="A25" s="224"/>
      <c r="B25" s="91" t="str">
        <f>'МП пр.№4'!B49</f>
        <v xml:space="preserve">Мероприятия по благоустройству мест массового отдыха населения за счет средств  муниципального бюджета </v>
      </c>
      <c r="C25" s="170"/>
      <c r="D25" s="38" t="str">
        <f>'МП пр.№4'!D49</f>
        <v>903  0505                      04418L5600</v>
      </c>
      <c r="E25" s="89">
        <f>'МП пр.№4'!E49</f>
        <v>0</v>
      </c>
      <c r="F25" s="65">
        <f>'МП пр.№4'!F49</f>
        <v>0</v>
      </c>
      <c r="G25" s="65">
        <f>'МП пр.№4'!G49</f>
        <v>0</v>
      </c>
      <c r="H25" s="65">
        <f>'МП пр.№4'!H49</f>
        <v>0</v>
      </c>
      <c r="I25" s="65">
        <f>'МП пр.№4'!I49</f>
        <v>0</v>
      </c>
    </row>
    <row r="41" spans="1:8" ht="15">
      <c r="A41" s="162"/>
      <c r="D41" s="147" t="s">
        <v>238</v>
      </c>
      <c r="E41" s="147"/>
      <c r="F41" s="147"/>
      <c r="G41" s="147"/>
      <c r="H41" s="147"/>
    </row>
    <row r="42" spans="1:8" ht="15">
      <c r="A42" s="162"/>
      <c r="D42" s="147"/>
      <c r="E42" s="147"/>
      <c r="F42" s="147"/>
      <c r="G42" s="147"/>
      <c r="H42" s="147"/>
    </row>
    <row r="43" ht="18.75">
      <c r="A43" s="9"/>
    </row>
    <row r="44" spans="1:8" ht="18.75">
      <c r="A44" s="179" t="s">
        <v>433</v>
      </c>
      <c r="B44" s="179"/>
      <c r="C44" s="179"/>
      <c r="D44" s="179"/>
      <c r="E44" s="179"/>
      <c r="F44" s="179"/>
      <c r="G44" s="179"/>
      <c r="H44" s="179"/>
    </row>
    <row r="45" ht="18.75">
      <c r="A45" s="9"/>
    </row>
    <row r="46" spans="1:9" ht="15.75">
      <c r="A46" s="186" t="s">
        <v>289</v>
      </c>
      <c r="B46" s="186" t="s">
        <v>315</v>
      </c>
      <c r="C46" s="202" t="s">
        <v>316</v>
      </c>
      <c r="D46" s="203"/>
      <c r="E46" s="186" t="s">
        <v>317</v>
      </c>
      <c r="F46" s="186"/>
      <c r="G46" s="186"/>
      <c r="H46" s="186"/>
      <c r="I46" s="186"/>
    </row>
    <row r="47" spans="1:9" ht="15.75">
      <c r="A47" s="186"/>
      <c r="B47" s="186"/>
      <c r="C47" s="204"/>
      <c r="D47" s="205"/>
      <c r="E47" s="75">
        <v>2017</v>
      </c>
      <c r="F47" s="75">
        <v>2018</v>
      </c>
      <c r="G47" s="75">
        <v>2019</v>
      </c>
      <c r="H47" s="75">
        <v>2020</v>
      </c>
      <c r="I47" s="75">
        <v>2021</v>
      </c>
    </row>
    <row r="48" spans="1:9" ht="15.75">
      <c r="A48" s="73">
        <v>1</v>
      </c>
      <c r="B48" s="73">
        <v>2</v>
      </c>
      <c r="C48" s="206">
        <v>3</v>
      </c>
      <c r="D48" s="207"/>
      <c r="E48" s="73">
        <v>4</v>
      </c>
      <c r="F48" s="73">
        <v>5</v>
      </c>
      <c r="G48" s="73">
        <v>6</v>
      </c>
      <c r="H48" s="73">
        <v>7</v>
      </c>
      <c r="I48" s="74">
        <v>8</v>
      </c>
    </row>
    <row r="49" spans="1:9" ht="15">
      <c r="A49" s="200" t="s">
        <v>432</v>
      </c>
      <c r="B49" s="223" t="str">
        <f>B7</f>
        <v xml:space="preserve">«Развитие строительства, архитектуры и инженерной инфраструктуры городского округа «Город Козьмодемьянск» </v>
      </c>
      <c r="C49" s="217" t="s">
        <v>319</v>
      </c>
      <c r="D49" s="217"/>
      <c r="E49" s="98">
        <f>SUM(E50:E53)</f>
        <v>54738.8</v>
      </c>
      <c r="F49" s="80">
        <f aca="true" t="shared" si="0" ref="F49:I49">SUM(F50:F53)</f>
        <v>49940.100000000006</v>
      </c>
      <c r="G49" s="80">
        <f t="shared" si="0"/>
        <v>55016.3</v>
      </c>
      <c r="H49" s="80">
        <f t="shared" si="0"/>
        <v>52514</v>
      </c>
      <c r="I49" s="80">
        <f t="shared" si="0"/>
        <v>52514</v>
      </c>
    </row>
    <row r="50" spans="1:9" ht="15">
      <c r="A50" s="200"/>
      <c r="B50" s="223"/>
      <c r="C50" s="218" t="s">
        <v>320</v>
      </c>
      <c r="D50" s="218"/>
      <c r="E50" s="108">
        <f>E55+E60+E65+E70+E75+E80+E85+E95+E100+E105+E110+E115+E120+E125</f>
        <v>0</v>
      </c>
      <c r="F50" s="108">
        <f aca="true" t="shared" si="1" ref="F50:I50">F55+F60+F65+F70+F75+F80+F85+F95+F100+F105+F110+F115+F120+F125</f>
        <v>0</v>
      </c>
      <c r="G50" s="108">
        <f t="shared" si="1"/>
        <v>0</v>
      </c>
      <c r="H50" s="108">
        <f t="shared" si="1"/>
        <v>0</v>
      </c>
      <c r="I50" s="108">
        <f t="shared" si="1"/>
        <v>0</v>
      </c>
    </row>
    <row r="51" spans="1:9" ht="15">
      <c r="A51" s="200"/>
      <c r="B51" s="223"/>
      <c r="C51" s="218" t="s">
        <v>321</v>
      </c>
      <c r="D51" s="218"/>
      <c r="E51" s="108">
        <f>E56+E61+E66+E71+E76+E81+E86+E96+E101+E106+E111+E116+E121+E126</f>
        <v>40329.8</v>
      </c>
      <c r="F51" s="108">
        <f aca="true" t="shared" si="2" ref="F51:I51">F56+F61+F66+F71+F76+F81+F86+F96+F101+F106+F111+F116+F121+F126</f>
        <v>40329.8</v>
      </c>
      <c r="G51" s="108">
        <f t="shared" si="2"/>
        <v>40329.8</v>
      </c>
      <c r="H51" s="108">
        <f t="shared" si="2"/>
        <v>40400</v>
      </c>
      <c r="I51" s="108">
        <f t="shared" si="2"/>
        <v>40400</v>
      </c>
    </row>
    <row r="52" spans="1:9" ht="15">
      <c r="A52" s="200"/>
      <c r="B52" s="223"/>
      <c r="C52" s="218" t="s">
        <v>322</v>
      </c>
      <c r="D52" s="218"/>
      <c r="E52" s="108">
        <f>E57+E62+E67+E72+E77+E82+E87+E97+E102+E107+E112+E117+E122+E127+E92</f>
        <v>14409</v>
      </c>
      <c r="F52" s="108">
        <f aca="true" t="shared" si="3" ref="F52:I52">F57+F62+F67+F72+F77+F82+F87+F97+F102+F107+F112+F117+F122+F127+F92</f>
        <v>9610.3</v>
      </c>
      <c r="G52" s="108">
        <f t="shared" si="3"/>
        <v>14686.5</v>
      </c>
      <c r="H52" s="108">
        <f t="shared" si="3"/>
        <v>12114</v>
      </c>
      <c r="I52" s="108">
        <f t="shared" si="3"/>
        <v>12114</v>
      </c>
    </row>
    <row r="53" spans="1:9" ht="15">
      <c r="A53" s="200"/>
      <c r="B53" s="223"/>
      <c r="C53" s="218" t="s">
        <v>323</v>
      </c>
      <c r="D53" s="218"/>
      <c r="E53" s="108">
        <f>E58+E63+E68+E73+E78+E83+E88+E98+E103+E108+E113+E118+E123+E128</f>
        <v>0</v>
      </c>
      <c r="F53" s="108">
        <f aca="true" t="shared" si="4" ref="F53:I53">F58+F63+F68+F73+F78+F83+F88+F98+F103+F108+F113+F118+F123+F128</f>
        <v>0</v>
      </c>
      <c r="G53" s="108">
        <f t="shared" si="4"/>
        <v>0</v>
      </c>
      <c r="H53" s="108">
        <f t="shared" si="4"/>
        <v>0</v>
      </c>
      <c r="I53" s="108">
        <f t="shared" si="4"/>
        <v>0</v>
      </c>
    </row>
    <row r="54" spans="1:9" ht="15">
      <c r="A54" s="222" t="str">
        <f>A8</f>
        <v>4.1.</v>
      </c>
      <c r="B54" s="164" t="str">
        <f>B8</f>
        <v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 (Муниципальный дорожный фонд)</v>
      </c>
      <c r="C54" s="217" t="s">
        <v>319</v>
      </c>
      <c r="D54" s="217"/>
      <c r="E54" s="80">
        <f>E55+E56+E57+E58</f>
        <v>2979.9</v>
      </c>
      <c r="F54" s="80">
        <f aca="true" t="shared" si="5" ref="F54:I54">F55+F56+F57+F58</f>
        <v>4301</v>
      </c>
      <c r="G54" s="80">
        <f t="shared" si="5"/>
        <v>4272</v>
      </c>
      <c r="H54" s="80">
        <f t="shared" si="5"/>
        <v>4010</v>
      </c>
      <c r="I54" s="80">
        <f t="shared" si="5"/>
        <v>4010</v>
      </c>
    </row>
    <row r="55" spans="1:9" ht="15">
      <c r="A55" s="222"/>
      <c r="B55" s="164"/>
      <c r="C55" s="218" t="s">
        <v>320</v>
      </c>
      <c r="D55" s="218"/>
      <c r="E55" s="81">
        <v>0</v>
      </c>
      <c r="F55" s="81">
        <v>0</v>
      </c>
      <c r="G55" s="81">
        <v>0</v>
      </c>
      <c r="H55" s="81">
        <v>0</v>
      </c>
      <c r="I55" s="81">
        <v>0</v>
      </c>
    </row>
    <row r="56" spans="1:9" ht="15">
      <c r="A56" s="222"/>
      <c r="B56" s="164"/>
      <c r="C56" s="218" t="s">
        <v>321</v>
      </c>
      <c r="D56" s="218"/>
      <c r="E56" s="81">
        <v>0</v>
      </c>
      <c r="F56" s="81">
        <v>0</v>
      </c>
      <c r="G56" s="81">
        <v>0</v>
      </c>
      <c r="H56" s="81">
        <v>0</v>
      </c>
      <c r="I56" s="81">
        <v>0</v>
      </c>
    </row>
    <row r="57" spans="1:9" ht="15">
      <c r="A57" s="222"/>
      <c r="B57" s="164"/>
      <c r="C57" s="218" t="s">
        <v>322</v>
      </c>
      <c r="D57" s="218"/>
      <c r="E57" s="81">
        <f>E8</f>
        <v>2979.9</v>
      </c>
      <c r="F57" s="81">
        <f aca="true" t="shared" si="6" ref="F57:I57">F8</f>
        <v>4301</v>
      </c>
      <c r="G57" s="81">
        <f t="shared" si="6"/>
        <v>4272</v>
      </c>
      <c r="H57" s="81">
        <f t="shared" si="6"/>
        <v>4010</v>
      </c>
      <c r="I57" s="81">
        <f t="shared" si="6"/>
        <v>4010</v>
      </c>
    </row>
    <row r="58" spans="1:9" ht="15">
      <c r="A58" s="222"/>
      <c r="B58" s="164"/>
      <c r="C58" s="218" t="s">
        <v>323</v>
      </c>
      <c r="D58" s="218"/>
      <c r="E58" s="81">
        <v>0</v>
      </c>
      <c r="F58" s="81">
        <v>0</v>
      </c>
      <c r="G58" s="81">
        <v>0</v>
      </c>
      <c r="H58" s="81">
        <v>0</v>
      </c>
      <c r="I58" s="81">
        <v>0</v>
      </c>
    </row>
    <row r="59" spans="1:9" ht="15">
      <c r="A59" s="222" t="str">
        <f>A9</f>
        <v>4.2.</v>
      </c>
      <c r="B59" s="164" t="str">
        <f>B9</f>
        <v>Осуществление целевых мероприятий в отношении автомобильных дорог общего пользования за счет средств республиканского бюджета Республики Марий Эл</v>
      </c>
      <c r="C59" s="217" t="s">
        <v>319</v>
      </c>
      <c r="D59" s="217"/>
      <c r="E59" s="80">
        <f>E60+E61+E62+E63</f>
        <v>40280</v>
      </c>
      <c r="F59" s="80">
        <f aca="true" t="shared" si="7" ref="F59:I59">F60+F61+F62+F63</f>
        <v>40280</v>
      </c>
      <c r="G59" s="80">
        <f t="shared" si="7"/>
        <v>40280</v>
      </c>
      <c r="H59" s="80">
        <f t="shared" si="7"/>
        <v>40200</v>
      </c>
      <c r="I59" s="80">
        <f t="shared" si="7"/>
        <v>40200</v>
      </c>
    </row>
    <row r="60" spans="1:9" ht="15">
      <c r="A60" s="222"/>
      <c r="B60" s="164"/>
      <c r="C60" s="218" t="s">
        <v>320</v>
      </c>
      <c r="D60" s="218"/>
      <c r="E60" s="81">
        <v>0</v>
      </c>
      <c r="F60" s="81">
        <v>0</v>
      </c>
      <c r="G60" s="81">
        <v>0</v>
      </c>
      <c r="H60" s="81">
        <v>0</v>
      </c>
      <c r="I60" s="81">
        <v>0</v>
      </c>
    </row>
    <row r="61" spans="1:9" ht="15">
      <c r="A61" s="222"/>
      <c r="B61" s="164"/>
      <c r="C61" s="218" t="s">
        <v>321</v>
      </c>
      <c r="D61" s="218"/>
      <c r="E61" s="81">
        <f>E9</f>
        <v>40280</v>
      </c>
      <c r="F61" s="81">
        <f aca="true" t="shared" si="8" ref="F61:I61">F9</f>
        <v>40280</v>
      </c>
      <c r="G61" s="81">
        <f t="shared" si="8"/>
        <v>40280</v>
      </c>
      <c r="H61" s="81">
        <f t="shared" si="8"/>
        <v>40200</v>
      </c>
      <c r="I61" s="81">
        <f t="shared" si="8"/>
        <v>40200</v>
      </c>
    </row>
    <row r="62" spans="1:9" ht="15">
      <c r="A62" s="222"/>
      <c r="B62" s="164"/>
      <c r="C62" s="218" t="s">
        <v>322</v>
      </c>
      <c r="D62" s="218"/>
      <c r="E62" s="81">
        <v>0</v>
      </c>
      <c r="F62" s="81">
        <v>0</v>
      </c>
      <c r="G62" s="81">
        <v>0</v>
      </c>
      <c r="H62" s="81">
        <v>0</v>
      </c>
      <c r="I62" s="81">
        <v>0</v>
      </c>
    </row>
    <row r="63" spans="1:9" ht="15">
      <c r="A63" s="222"/>
      <c r="B63" s="164"/>
      <c r="C63" s="218" t="s">
        <v>323</v>
      </c>
      <c r="D63" s="218"/>
      <c r="E63" s="81">
        <v>0</v>
      </c>
      <c r="F63" s="81">
        <v>0</v>
      </c>
      <c r="G63" s="81">
        <v>0</v>
      </c>
      <c r="H63" s="81">
        <v>0</v>
      </c>
      <c r="I63" s="81">
        <v>0</v>
      </c>
    </row>
    <row r="64" spans="1:9" ht="15">
      <c r="A64" s="222" t="str">
        <f>A10</f>
        <v>4.3.</v>
      </c>
      <c r="B64" s="164" t="str">
        <f>B10</f>
        <v>Осуществление целевых мероприятий в отношении автомобильных дорог общего пользования за счет средств муниципального бюджета (софинансирование)</v>
      </c>
      <c r="C64" s="217" t="s">
        <v>319</v>
      </c>
      <c r="D64" s="217"/>
      <c r="E64" s="80">
        <f>E65+E66+E67+E68</f>
        <v>822.1</v>
      </c>
      <c r="F64" s="80">
        <f aca="true" t="shared" si="9" ref="F64:I64">F65+F66+F67+F68</f>
        <v>0</v>
      </c>
      <c r="G64" s="80">
        <f t="shared" si="9"/>
        <v>0</v>
      </c>
      <c r="H64" s="80">
        <f t="shared" si="9"/>
        <v>0</v>
      </c>
      <c r="I64" s="80">
        <f t="shared" si="9"/>
        <v>0</v>
      </c>
    </row>
    <row r="65" spans="1:9" ht="15">
      <c r="A65" s="222"/>
      <c r="B65" s="164"/>
      <c r="C65" s="218" t="s">
        <v>320</v>
      </c>
      <c r="D65" s="218"/>
      <c r="E65" s="81">
        <v>0</v>
      </c>
      <c r="F65" s="81">
        <v>0</v>
      </c>
      <c r="G65" s="81">
        <v>0</v>
      </c>
      <c r="H65" s="81">
        <v>0</v>
      </c>
      <c r="I65" s="81">
        <v>0</v>
      </c>
    </row>
    <row r="66" spans="1:9" ht="15">
      <c r="A66" s="222"/>
      <c r="B66" s="164"/>
      <c r="C66" s="218" t="s">
        <v>321</v>
      </c>
      <c r="D66" s="218"/>
      <c r="E66" s="81">
        <v>0</v>
      </c>
      <c r="F66" s="81">
        <v>0</v>
      </c>
      <c r="G66" s="81">
        <v>0</v>
      </c>
      <c r="H66" s="81">
        <v>0</v>
      </c>
      <c r="I66" s="81">
        <v>0</v>
      </c>
    </row>
    <row r="67" spans="1:9" ht="15">
      <c r="A67" s="222"/>
      <c r="B67" s="164"/>
      <c r="C67" s="218" t="s">
        <v>322</v>
      </c>
      <c r="D67" s="218"/>
      <c r="E67" s="81">
        <f>E10</f>
        <v>822.1</v>
      </c>
      <c r="F67" s="81">
        <f aca="true" t="shared" si="10" ref="F67:I67">F10</f>
        <v>0</v>
      </c>
      <c r="G67" s="81">
        <f t="shared" si="10"/>
        <v>0</v>
      </c>
      <c r="H67" s="81">
        <f t="shared" si="10"/>
        <v>0</v>
      </c>
      <c r="I67" s="81">
        <f t="shared" si="10"/>
        <v>0</v>
      </c>
    </row>
    <row r="68" spans="1:9" ht="15">
      <c r="A68" s="222"/>
      <c r="B68" s="164"/>
      <c r="C68" s="218" t="s">
        <v>323</v>
      </c>
      <c r="D68" s="218"/>
      <c r="E68" s="81">
        <v>0</v>
      </c>
      <c r="F68" s="81">
        <v>0</v>
      </c>
      <c r="G68" s="81">
        <v>0</v>
      </c>
      <c r="H68" s="81">
        <v>0</v>
      </c>
      <c r="I68" s="81">
        <v>0</v>
      </c>
    </row>
    <row r="69" spans="1:9" ht="15">
      <c r="A69" s="222" t="str">
        <f>A11</f>
        <v>4.4.</v>
      </c>
      <c r="B69" s="164" t="str">
        <f>B11</f>
        <v xml:space="preserve"> Мероприятия по разработке градостроительной, землеустроительной документации</v>
      </c>
      <c r="C69" s="217" t="s">
        <v>319</v>
      </c>
      <c r="D69" s="217"/>
      <c r="E69" s="80">
        <f>E70+E71+E72+E73</f>
        <v>0</v>
      </c>
      <c r="F69" s="80">
        <f aca="true" t="shared" si="11" ref="F69:I69">F70+F71+F72+F73</f>
        <v>0</v>
      </c>
      <c r="G69" s="80">
        <f t="shared" si="11"/>
        <v>0</v>
      </c>
      <c r="H69" s="80">
        <f t="shared" si="11"/>
        <v>0</v>
      </c>
      <c r="I69" s="80">
        <f t="shared" si="11"/>
        <v>0</v>
      </c>
    </row>
    <row r="70" spans="1:9" ht="15">
      <c r="A70" s="222"/>
      <c r="B70" s="164"/>
      <c r="C70" s="218" t="s">
        <v>320</v>
      </c>
      <c r="D70" s="218"/>
      <c r="E70" s="81">
        <v>0</v>
      </c>
      <c r="F70" s="81">
        <v>0</v>
      </c>
      <c r="G70" s="81">
        <v>0</v>
      </c>
      <c r="H70" s="81">
        <v>0</v>
      </c>
      <c r="I70" s="81">
        <v>0</v>
      </c>
    </row>
    <row r="71" spans="1:9" ht="15">
      <c r="A71" s="222"/>
      <c r="B71" s="164"/>
      <c r="C71" s="218" t="s">
        <v>321</v>
      </c>
      <c r="D71" s="218"/>
      <c r="E71" s="81">
        <v>0</v>
      </c>
      <c r="F71" s="81">
        <v>0</v>
      </c>
      <c r="G71" s="81">
        <v>0</v>
      </c>
      <c r="H71" s="81">
        <v>0</v>
      </c>
      <c r="I71" s="81">
        <v>0</v>
      </c>
    </row>
    <row r="72" spans="1:9" ht="15">
      <c r="A72" s="222"/>
      <c r="B72" s="164"/>
      <c r="C72" s="218" t="s">
        <v>322</v>
      </c>
      <c r="D72" s="218"/>
      <c r="E72" s="81">
        <f>E11</f>
        <v>0</v>
      </c>
      <c r="F72" s="81">
        <f aca="true" t="shared" si="12" ref="F72:I72">F11</f>
        <v>0</v>
      </c>
      <c r="G72" s="81">
        <f t="shared" si="12"/>
        <v>0</v>
      </c>
      <c r="H72" s="81">
        <f t="shared" si="12"/>
        <v>0</v>
      </c>
      <c r="I72" s="81">
        <f t="shared" si="12"/>
        <v>0</v>
      </c>
    </row>
    <row r="73" spans="1:9" ht="15">
      <c r="A73" s="222"/>
      <c r="B73" s="164"/>
      <c r="C73" s="218" t="s">
        <v>323</v>
      </c>
      <c r="D73" s="218"/>
      <c r="E73" s="81">
        <v>0</v>
      </c>
      <c r="F73" s="81">
        <v>0</v>
      </c>
      <c r="G73" s="81">
        <v>0</v>
      </c>
      <c r="H73" s="81">
        <v>0</v>
      </c>
      <c r="I73" s="81">
        <v>0</v>
      </c>
    </row>
    <row r="74" spans="1:9" ht="15">
      <c r="A74" s="216" t="str">
        <f>A12</f>
        <v>4.5.</v>
      </c>
      <c r="B74" s="164" t="str">
        <f>B12</f>
        <v>Актуализация схем тепло-, водо-, электроснабжения, водоотведения</v>
      </c>
      <c r="C74" s="217" t="s">
        <v>319</v>
      </c>
      <c r="D74" s="217"/>
      <c r="E74" s="80">
        <f>E75+E76+E77+E78</f>
        <v>0</v>
      </c>
      <c r="F74" s="80">
        <f aca="true" t="shared" si="13" ref="F74:I74">F75+F76+F77+F78</f>
        <v>0</v>
      </c>
      <c r="G74" s="80">
        <f t="shared" si="13"/>
        <v>0</v>
      </c>
      <c r="H74" s="80">
        <f t="shared" si="13"/>
        <v>0</v>
      </c>
      <c r="I74" s="80">
        <f t="shared" si="13"/>
        <v>0</v>
      </c>
    </row>
    <row r="75" spans="1:9" ht="15">
      <c r="A75" s="216"/>
      <c r="B75" s="164"/>
      <c r="C75" s="218" t="s">
        <v>320</v>
      </c>
      <c r="D75" s="218"/>
      <c r="E75" s="81">
        <v>0</v>
      </c>
      <c r="F75" s="81">
        <v>0</v>
      </c>
      <c r="G75" s="81">
        <v>0</v>
      </c>
      <c r="H75" s="81">
        <v>0</v>
      </c>
      <c r="I75" s="81">
        <v>0</v>
      </c>
    </row>
    <row r="76" spans="1:9" ht="15">
      <c r="A76" s="216"/>
      <c r="B76" s="164"/>
      <c r="C76" s="218" t="s">
        <v>321</v>
      </c>
      <c r="D76" s="218"/>
      <c r="E76" s="81">
        <v>0</v>
      </c>
      <c r="F76" s="81">
        <v>0</v>
      </c>
      <c r="G76" s="81">
        <v>0</v>
      </c>
      <c r="H76" s="81">
        <v>0</v>
      </c>
      <c r="I76" s="81">
        <v>0</v>
      </c>
    </row>
    <row r="77" spans="1:9" ht="15">
      <c r="A77" s="216"/>
      <c r="B77" s="164"/>
      <c r="C77" s="218" t="s">
        <v>322</v>
      </c>
      <c r="D77" s="218"/>
      <c r="E77" s="81">
        <f>E12</f>
        <v>0</v>
      </c>
      <c r="F77" s="81">
        <f aca="true" t="shared" si="14" ref="F77:I77">F12</f>
        <v>0</v>
      </c>
      <c r="G77" s="81">
        <f t="shared" si="14"/>
        <v>0</v>
      </c>
      <c r="H77" s="81">
        <f t="shared" si="14"/>
        <v>0</v>
      </c>
      <c r="I77" s="81">
        <f t="shared" si="14"/>
        <v>0</v>
      </c>
    </row>
    <row r="78" spans="1:9" ht="15">
      <c r="A78" s="216"/>
      <c r="B78" s="164"/>
      <c r="C78" s="218" t="s">
        <v>323</v>
      </c>
      <c r="D78" s="218"/>
      <c r="E78" s="81">
        <v>0</v>
      </c>
      <c r="F78" s="81">
        <v>0</v>
      </c>
      <c r="G78" s="81">
        <v>0</v>
      </c>
      <c r="H78" s="81">
        <v>0</v>
      </c>
      <c r="I78" s="81">
        <v>0</v>
      </c>
    </row>
    <row r="79" spans="1:9" ht="15">
      <c r="A79" s="216" t="str">
        <f>A13</f>
        <v>4.6.</v>
      </c>
      <c r="B79" s="164" t="str">
        <f>B13</f>
        <v>Уличное освещение</v>
      </c>
      <c r="C79" s="217" t="s">
        <v>319</v>
      </c>
      <c r="D79" s="217"/>
      <c r="E79" s="80">
        <f>E80+E81+E82+E83</f>
        <v>7683</v>
      </c>
      <c r="F79" s="80">
        <f aca="true" t="shared" si="15" ref="F79:I79">F80+F81+F82+F83</f>
        <v>2385.3</v>
      </c>
      <c r="G79" s="80">
        <f t="shared" si="15"/>
        <v>7490.5</v>
      </c>
      <c r="H79" s="80">
        <f t="shared" si="15"/>
        <v>5200</v>
      </c>
      <c r="I79" s="80">
        <f t="shared" si="15"/>
        <v>5200</v>
      </c>
    </row>
    <row r="80" spans="1:9" ht="15">
      <c r="A80" s="216"/>
      <c r="B80" s="164"/>
      <c r="C80" s="218" t="s">
        <v>320</v>
      </c>
      <c r="D80" s="218"/>
      <c r="E80" s="81">
        <v>0</v>
      </c>
      <c r="F80" s="81">
        <v>0</v>
      </c>
      <c r="G80" s="81">
        <v>0</v>
      </c>
      <c r="H80" s="81">
        <v>0</v>
      </c>
      <c r="I80" s="81">
        <v>0</v>
      </c>
    </row>
    <row r="81" spans="1:9" ht="15">
      <c r="A81" s="216"/>
      <c r="B81" s="164"/>
      <c r="C81" s="218" t="s">
        <v>321</v>
      </c>
      <c r="D81" s="218"/>
      <c r="E81" s="81">
        <v>0</v>
      </c>
      <c r="F81" s="81">
        <v>0</v>
      </c>
      <c r="G81" s="81">
        <v>0</v>
      </c>
      <c r="H81" s="81">
        <v>0</v>
      </c>
      <c r="I81" s="81">
        <v>0</v>
      </c>
    </row>
    <row r="82" spans="1:9" ht="15">
      <c r="A82" s="216"/>
      <c r="B82" s="164"/>
      <c r="C82" s="218" t="s">
        <v>322</v>
      </c>
      <c r="D82" s="218"/>
      <c r="E82" s="81">
        <f>E13</f>
        <v>7683</v>
      </c>
      <c r="F82" s="81">
        <f aca="true" t="shared" si="16" ref="F82:I82">F13</f>
        <v>2385.3</v>
      </c>
      <c r="G82" s="81">
        <f t="shared" si="16"/>
        <v>7490.5</v>
      </c>
      <c r="H82" s="81">
        <f t="shared" si="16"/>
        <v>5200</v>
      </c>
      <c r="I82" s="81">
        <f t="shared" si="16"/>
        <v>5200</v>
      </c>
    </row>
    <row r="83" spans="1:9" ht="15">
      <c r="A83" s="216"/>
      <c r="B83" s="164"/>
      <c r="C83" s="218" t="s">
        <v>323</v>
      </c>
      <c r="D83" s="218"/>
      <c r="E83" s="81">
        <v>0</v>
      </c>
      <c r="F83" s="81">
        <v>0</v>
      </c>
      <c r="G83" s="81">
        <v>0</v>
      </c>
      <c r="H83" s="81">
        <v>0</v>
      </c>
      <c r="I83" s="81">
        <v>0</v>
      </c>
    </row>
    <row r="84" spans="1:9" ht="15">
      <c r="A84" s="216" t="str">
        <f>A14</f>
        <v>4.7.</v>
      </c>
      <c r="B84" s="164" t="str">
        <f>B14</f>
        <v>Содержание улично-дорожной сети в границах городских округов в рамках благоустройства (в том числе дорожная разметка и дорожные знаки)</v>
      </c>
      <c r="C84" s="217" t="s">
        <v>319</v>
      </c>
      <c r="D84" s="217"/>
      <c r="E84" s="80">
        <f>E85+E86+E87+E88</f>
        <v>2495</v>
      </c>
      <c r="F84" s="80">
        <f aca="true" t="shared" si="17" ref="F84:I84">F85+F86+F87+F88</f>
        <v>2495</v>
      </c>
      <c r="G84" s="80">
        <f t="shared" si="17"/>
        <v>2495</v>
      </c>
      <c r="H84" s="80">
        <f t="shared" si="17"/>
        <v>2495</v>
      </c>
      <c r="I84" s="80">
        <f t="shared" si="17"/>
        <v>2495</v>
      </c>
    </row>
    <row r="85" spans="1:9" ht="15">
      <c r="A85" s="216"/>
      <c r="B85" s="164"/>
      <c r="C85" s="218" t="s">
        <v>320</v>
      </c>
      <c r="D85" s="218"/>
      <c r="E85" s="81">
        <v>0</v>
      </c>
      <c r="F85" s="81">
        <v>0</v>
      </c>
      <c r="G85" s="81">
        <v>0</v>
      </c>
      <c r="H85" s="81">
        <v>0</v>
      </c>
      <c r="I85" s="81">
        <v>0</v>
      </c>
    </row>
    <row r="86" spans="1:9" ht="15">
      <c r="A86" s="216"/>
      <c r="B86" s="164"/>
      <c r="C86" s="218" t="s">
        <v>321</v>
      </c>
      <c r="D86" s="218"/>
      <c r="E86" s="81">
        <v>0</v>
      </c>
      <c r="F86" s="81">
        <v>0</v>
      </c>
      <c r="G86" s="81">
        <v>0</v>
      </c>
      <c r="H86" s="81">
        <v>0</v>
      </c>
      <c r="I86" s="81">
        <v>0</v>
      </c>
    </row>
    <row r="87" spans="1:9" ht="15">
      <c r="A87" s="216"/>
      <c r="B87" s="164"/>
      <c r="C87" s="218" t="s">
        <v>322</v>
      </c>
      <c r="D87" s="218"/>
      <c r="E87" s="81">
        <f>E14</f>
        <v>2495</v>
      </c>
      <c r="F87" s="81">
        <f aca="true" t="shared" si="18" ref="F87:I87">F14</f>
        <v>2495</v>
      </c>
      <c r="G87" s="81">
        <f t="shared" si="18"/>
        <v>2495</v>
      </c>
      <c r="H87" s="81">
        <f t="shared" si="18"/>
        <v>2495</v>
      </c>
      <c r="I87" s="81">
        <f t="shared" si="18"/>
        <v>2495</v>
      </c>
    </row>
    <row r="88" spans="1:9" ht="15">
      <c r="A88" s="216"/>
      <c r="B88" s="164"/>
      <c r="C88" s="218" t="s">
        <v>323</v>
      </c>
      <c r="D88" s="218"/>
      <c r="E88" s="81">
        <v>0</v>
      </c>
      <c r="F88" s="81">
        <v>0</v>
      </c>
      <c r="G88" s="81">
        <v>0</v>
      </c>
      <c r="H88" s="81">
        <v>0</v>
      </c>
      <c r="I88" s="81">
        <v>0</v>
      </c>
    </row>
    <row r="89" spans="1:9" ht="15">
      <c r="A89" s="219" t="str">
        <f>A15</f>
        <v>4.8.</v>
      </c>
      <c r="B89" s="219" t="str">
        <f>B15</f>
        <v>Озеленение</v>
      </c>
      <c r="C89" s="217" t="s">
        <v>319</v>
      </c>
      <c r="D89" s="217"/>
      <c r="E89" s="80">
        <f>E90+E91+E92+E93</f>
        <v>150</v>
      </c>
      <c r="F89" s="80">
        <f aca="true" t="shared" si="19" ref="F89:I89">F90+F91+F92+F93</f>
        <v>150</v>
      </c>
      <c r="G89" s="80">
        <f t="shared" si="19"/>
        <v>150</v>
      </c>
      <c r="H89" s="80">
        <f t="shared" si="19"/>
        <v>150</v>
      </c>
      <c r="I89" s="80">
        <f t="shared" si="19"/>
        <v>150</v>
      </c>
    </row>
    <row r="90" spans="1:9" ht="15">
      <c r="A90" s="220"/>
      <c r="B90" s="220"/>
      <c r="C90" s="218" t="s">
        <v>320</v>
      </c>
      <c r="D90" s="218"/>
      <c r="E90" s="81">
        <v>0</v>
      </c>
      <c r="F90" s="81">
        <v>0</v>
      </c>
      <c r="G90" s="81">
        <v>0</v>
      </c>
      <c r="H90" s="81">
        <v>0</v>
      </c>
      <c r="I90" s="81">
        <v>0</v>
      </c>
    </row>
    <row r="91" spans="1:9" ht="15">
      <c r="A91" s="220"/>
      <c r="B91" s="220"/>
      <c r="C91" s="218" t="s">
        <v>321</v>
      </c>
      <c r="D91" s="218"/>
      <c r="E91" s="81">
        <v>0</v>
      </c>
      <c r="F91" s="81">
        <v>0</v>
      </c>
      <c r="G91" s="81">
        <v>0</v>
      </c>
      <c r="H91" s="81">
        <v>0</v>
      </c>
      <c r="I91" s="81">
        <v>0</v>
      </c>
    </row>
    <row r="92" spans="1:9" ht="15">
      <c r="A92" s="220"/>
      <c r="B92" s="220"/>
      <c r="C92" s="218" t="s">
        <v>322</v>
      </c>
      <c r="D92" s="218"/>
      <c r="E92" s="81">
        <f>E15</f>
        <v>150</v>
      </c>
      <c r="F92" s="81">
        <f aca="true" t="shared" si="20" ref="F92:I92">F15</f>
        <v>150</v>
      </c>
      <c r="G92" s="81">
        <f t="shared" si="20"/>
        <v>150</v>
      </c>
      <c r="H92" s="81">
        <f t="shared" si="20"/>
        <v>150</v>
      </c>
      <c r="I92" s="81">
        <f t="shared" si="20"/>
        <v>150</v>
      </c>
    </row>
    <row r="93" spans="1:9" ht="15">
      <c r="A93" s="221"/>
      <c r="B93" s="221"/>
      <c r="C93" s="218" t="s">
        <v>323</v>
      </c>
      <c r="D93" s="218"/>
      <c r="E93" s="81">
        <v>0</v>
      </c>
      <c r="F93" s="81">
        <v>0</v>
      </c>
      <c r="G93" s="81">
        <v>0</v>
      </c>
      <c r="H93" s="81">
        <v>0</v>
      </c>
      <c r="I93" s="81">
        <v>0</v>
      </c>
    </row>
    <row r="94" spans="1:9" ht="15">
      <c r="A94" s="216" t="str">
        <f>A16</f>
        <v>4.9.</v>
      </c>
      <c r="B94" s="164" t="str">
        <f>B16</f>
        <v>Прочие мероприятия по благоустройству городских округов (содержание пляжа, ПСД на строительство, реконструкцию объектов благоустройства)</v>
      </c>
      <c r="C94" s="217" t="s">
        <v>319</v>
      </c>
      <c r="D94" s="217"/>
      <c r="E94" s="80">
        <f>E95+E96+E97+E98</f>
        <v>120</v>
      </c>
      <c r="F94" s="80">
        <f aca="true" t="shared" si="21" ref="F94:I94">F95+F96+F97+F98</f>
        <v>120</v>
      </c>
      <c r="G94" s="80">
        <f t="shared" si="21"/>
        <v>120</v>
      </c>
      <c r="H94" s="80">
        <f t="shared" si="21"/>
        <v>100</v>
      </c>
      <c r="I94" s="80">
        <f t="shared" si="21"/>
        <v>100</v>
      </c>
    </row>
    <row r="95" spans="1:9" ht="15">
      <c r="A95" s="216"/>
      <c r="B95" s="164"/>
      <c r="C95" s="218" t="s">
        <v>320</v>
      </c>
      <c r="D95" s="218"/>
      <c r="E95" s="81">
        <v>0</v>
      </c>
      <c r="F95" s="81">
        <v>0</v>
      </c>
      <c r="G95" s="81">
        <v>0</v>
      </c>
      <c r="H95" s="81">
        <v>0</v>
      </c>
      <c r="I95" s="81">
        <v>0</v>
      </c>
    </row>
    <row r="96" spans="1:9" ht="15">
      <c r="A96" s="216"/>
      <c r="B96" s="164"/>
      <c r="C96" s="218" t="s">
        <v>321</v>
      </c>
      <c r="D96" s="218"/>
      <c r="E96" s="81">
        <v>0</v>
      </c>
      <c r="F96" s="81">
        <v>0</v>
      </c>
      <c r="G96" s="81">
        <v>0</v>
      </c>
      <c r="H96" s="81">
        <v>0</v>
      </c>
      <c r="I96" s="81">
        <v>0</v>
      </c>
    </row>
    <row r="97" spans="1:9" ht="15">
      <c r="A97" s="216"/>
      <c r="B97" s="164"/>
      <c r="C97" s="218" t="s">
        <v>322</v>
      </c>
      <c r="D97" s="218"/>
      <c r="E97" s="81">
        <f>E16</f>
        <v>120</v>
      </c>
      <c r="F97" s="81">
        <f aca="true" t="shared" si="22" ref="F97:I97">F16</f>
        <v>120</v>
      </c>
      <c r="G97" s="81">
        <f t="shared" si="22"/>
        <v>120</v>
      </c>
      <c r="H97" s="81">
        <f t="shared" si="22"/>
        <v>100</v>
      </c>
      <c r="I97" s="81">
        <f t="shared" si="22"/>
        <v>100</v>
      </c>
    </row>
    <row r="98" spans="1:9" ht="15">
      <c r="A98" s="216"/>
      <c r="B98" s="164"/>
      <c r="C98" s="218" t="s">
        <v>323</v>
      </c>
      <c r="D98" s="218"/>
      <c r="E98" s="81">
        <v>0</v>
      </c>
      <c r="F98" s="81">
        <v>0</v>
      </c>
      <c r="G98" s="81">
        <v>0</v>
      </c>
      <c r="H98" s="81">
        <v>0</v>
      </c>
      <c r="I98" s="81">
        <v>0</v>
      </c>
    </row>
    <row r="99" spans="1:9" ht="15">
      <c r="A99" s="216" t="str">
        <f>A17</f>
        <v>4.19.</v>
      </c>
      <c r="B99" s="164" t="str">
        <f>B17</f>
        <v>Осуществление государственных полномочий по организации проведения мероприятий по отлову безнадзорных животных</v>
      </c>
      <c r="C99" s="217" t="s">
        <v>319</v>
      </c>
      <c r="D99" s="217"/>
      <c r="E99" s="80">
        <f>E100+E101+E102+E103</f>
        <v>49.8</v>
      </c>
      <c r="F99" s="80">
        <f aca="true" t="shared" si="23" ref="F99:I99">F100+F101+F102+F103</f>
        <v>49.8</v>
      </c>
      <c r="G99" s="80">
        <f t="shared" si="23"/>
        <v>49.8</v>
      </c>
      <c r="H99" s="80">
        <f t="shared" si="23"/>
        <v>200</v>
      </c>
      <c r="I99" s="80">
        <f t="shared" si="23"/>
        <v>200</v>
      </c>
    </row>
    <row r="100" spans="1:9" ht="15">
      <c r="A100" s="216"/>
      <c r="B100" s="164"/>
      <c r="C100" s="218" t="s">
        <v>320</v>
      </c>
      <c r="D100" s="218"/>
      <c r="E100" s="81">
        <v>0</v>
      </c>
      <c r="F100" s="81">
        <v>0</v>
      </c>
      <c r="G100" s="81">
        <v>0</v>
      </c>
      <c r="H100" s="81">
        <v>0</v>
      </c>
      <c r="I100" s="81">
        <v>0</v>
      </c>
    </row>
    <row r="101" spans="1:9" ht="15">
      <c r="A101" s="216"/>
      <c r="B101" s="164"/>
      <c r="C101" s="218" t="s">
        <v>321</v>
      </c>
      <c r="D101" s="218"/>
      <c r="E101" s="81">
        <f>E17</f>
        <v>49.8</v>
      </c>
      <c r="F101" s="81">
        <f aca="true" t="shared" si="24" ref="F101:I101">F17</f>
        <v>49.8</v>
      </c>
      <c r="G101" s="81">
        <f t="shared" si="24"/>
        <v>49.8</v>
      </c>
      <c r="H101" s="81">
        <f t="shared" si="24"/>
        <v>200</v>
      </c>
      <c r="I101" s="81">
        <f t="shared" si="24"/>
        <v>200</v>
      </c>
    </row>
    <row r="102" spans="1:9" ht="15">
      <c r="A102" s="216"/>
      <c r="B102" s="164"/>
      <c r="C102" s="218" t="s">
        <v>322</v>
      </c>
      <c r="D102" s="218"/>
      <c r="E102" s="81">
        <v>0</v>
      </c>
      <c r="F102" s="81">
        <v>0</v>
      </c>
      <c r="G102" s="81">
        <v>0</v>
      </c>
      <c r="H102" s="81">
        <v>0</v>
      </c>
      <c r="I102" s="81">
        <v>0</v>
      </c>
    </row>
    <row r="103" spans="1:9" ht="15">
      <c r="A103" s="216"/>
      <c r="B103" s="164"/>
      <c r="C103" s="218" t="s">
        <v>323</v>
      </c>
      <c r="D103" s="218"/>
      <c r="E103" s="81">
        <v>0</v>
      </c>
      <c r="F103" s="81">
        <v>0</v>
      </c>
      <c r="G103" s="81">
        <v>0</v>
      </c>
      <c r="H103" s="81">
        <v>0</v>
      </c>
      <c r="I103" s="81">
        <v>0</v>
      </c>
    </row>
    <row r="104" spans="1:9" ht="15">
      <c r="A104" s="216" t="str">
        <f>A18</f>
        <v>4.10.</v>
      </c>
      <c r="B104" s="164" t="str">
        <f>B18</f>
        <v>Организация и содержание мест захоронений</v>
      </c>
      <c r="C104" s="217" t="s">
        <v>319</v>
      </c>
      <c r="D104" s="217"/>
      <c r="E104" s="80">
        <f>E105+E106+E107+E108</f>
        <v>109</v>
      </c>
      <c r="F104" s="80">
        <f aca="true" t="shared" si="25" ref="F104:I104">F105+F106+F107+F108</f>
        <v>109</v>
      </c>
      <c r="G104" s="80">
        <f t="shared" si="25"/>
        <v>109</v>
      </c>
      <c r="H104" s="80">
        <f t="shared" si="25"/>
        <v>109</v>
      </c>
      <c r="I104" s="80">
        <f t="shared" si="25"/>
        <v>109</v>
      </c>
    </row>
    <row r="105" spans="1:9" ht="15">
      <c r="A105" s="216"/>
      <c r="B105" s="164"/>
      <c r="C105" s="218" t="s">
        <v>320</v>
      </c>
      <c r="D105" s="218"/>
      <c r="E105" s="81">
        <v>0</v>
      </c>
      <c r="F105" s="81">
        <v>0</v>
      </c>
      <c r="G105" s="81">
        <v>0</v>
      </c>
      <c r="H105" s="81">
        <v>0</v>
      </c>
      <c r="I105" s="81">
        <v>0</v>
      </c>
    </row>
    <row r="106" spans="1:9" ht="15">
      <c r="A106" s="216"/>
      <c r="B106" s="164"/>
      <c r="C106" s="218" t="s">
        <v>321</v>
      </c>
      <c r="D106" s="218"/>
      <c r="E106" s="81">
        <v>0</v>
      </c>
      <c r="F106" s="81">
        <v>0</v>
      </c>
      <c r="G106" s="81">
        <v>0</v>
      </c>
      <c r="H106" s="81">
        <v>0</v>
      </c>
      <c r="I106" s="81">
        <v>0</v>
      </c>
    </row>
    <row r="107" spans="1:9" ht="15">
      <c r="A107" s="216"/>
      <c r="B107" s="164"/>
      <c r="C107" s="218" t="s">
        <v>322</v>
      </c>
      <c r="D107" s="218"/>
      <c r="E107" s="81">
        <f>E18</f>
        <v>109</v>
      </c>
      <c r="F107" s="81">
        <f aca="true" t="shared" si="26" ref="F107:I107">F18</f>
        <v>109</v>
      </c>
      <c r="G107" s="81">
        <f t="shared" si="26"/>
        <v>109</v>
      </c>
      <c r="H107" s="81">
        <f t="shared" si="26"/>
        <v>109</v>
      </c>
      <c r="I107" s="81">
        <f t="shared" si="26"/>
        <v>109</v>
      </c>
    </row>
    <row r="108" spans="1:9" ht="15">
      <c r="A108" s="216"/>
      <c r="B108" s="164"/>
      <c r="C108" s="218" t="s">
        <v>323</v>
      </c>
      <c r="D108" s="218"/>
      <c r="E108" s="81">
        <v>0</v>
      </c>
      <c r="F108" s="81">
        <v>0</v>
      </c>
      <c r="G108" s="81">
        <v>0</v>
      </c>
      <c r="H108" s="81">
        <v>0</v>
      </c>
      <c r="I108" s="81">
        <v>0</v>
      </c>
    </row>
    <row r="109" spans="1:9" ht="15">
      <c r="A109" s="216" t="str">
        <f>A19</f>
        <v>4.12.</v>
      </c>
      <c r="B109" s="164" t="str">
        <f>B19</f>
        <v>Обеспечение беспрепятственного доступа инвалидов к объектам социальной и транспортной инфраструктуры.</v>
      </c>
      <c r="C109" s="217" t="s">
        <v>319</v>
      </c>
      <c r="D109" s="217"/>
      <c r="E109" s="80">
        <f>E110+E111+E112+E113</f>
        <v>50</v>
      </c>
      <c r="F109" s="80">
        <f aca="true" t="shared" si="27" ref="F109:I109">F110+F111+F112+F113</f>
        <v>50</v>
      </c>
      <c r="G109" s="80">
        <f t="shared" si="27"/>
        <v>50</v>
      </c>
      <c r="H109" s="80">
        <f t="shared" si="27"/>
        <v>50</v>
      </c>
      <c r="I109" s="80">
        <f t="shared" si="27"/>
        <v>50</v>
      </c>
    </row>
    <row r="110" spans="1:9" ht="15">
      <c r="A110" s="216"/>
      <c r="B110" s="164"/>
      <c r="C110" s="218" t="s">
        <v>320</v>
      </c>
      <c r="D110" s="218"/>
      <c r="E110" s="81">
        <v>0</v>
      </c>
      <c r="F110" s="81">
        <v>0</v>
      </c>
      <c r="G110" s="81">
        <v>0</v>
      </c>
      <c r="H110" s="81">
        <v>0</v>
      </c>
      <c r="I110" s="81">
        <v>0</v>
      </c>
    </row>
    <row r="111" spans="1:9" ht="15">
      <c r="A111" s="216"/>
      <c r="B111" s="164"/>
      <c r="C111" s="218" t="s">
        <v>321</v>
      </c>
      <c r="D111" s="218"/>
      <c r="E111" s="81">
        <v>0</v>
      </c>
      <c r="F111" s="81">
        <v>0</v>
      </c>
      <c r="G111" s="81">
        <v>0</v>
      </c>
      <c r="H111" s="81">
        <v>0</v>
      </c>
      <c r="I111" s="81">
        <v>0</v>
      </c>
    </row>
    <row r="112" spans="1:9" ht="15">
      <c r="A112" s="216"/>
      <c r="B112" s="164"/>
      <c r="C112" s="218" t="s">
        <v>322</v>
      </c>
      <c r="D112" s="218"/>
      <c r="E112" s="81">
        <f>E19</f>
        <v>50</v>
      </c>
      <c r="F112" s="81">
        <f aca="true" t="shared" si="28" ref="F112:I112">F19</f>
        <v>50</v>
      </c>
      <c r="G112" s="81">
        <f t="shared" si="28"/>
        <v>50</v>
      </c>
      <c r="H112" s="81">
        <f t="shared" si="28"/>
        <v>50</v>
      </c>
      <c r="I112" s="81">
        <f t="shared" si="28"/>
        <v>50</v>
      </c>
    </row>
    <row r="113" spans="1:9" ht="15">
      <c r="A113" s="216"/>
      <c r="B113" s="164"/>
      <c r="C113" s="218" t="s">
        <v>323</v>
      </c>
      <c r="D113" s="218"/>
      <c r="E113" s="81">
        <v>0</v>
      </c>
      <c r="F113" s="81">
        <v>0</v>
      </c>
      <c r="G113" s="81">
        <v>0</v>
      </c>
      <c r="H113" s="81">
        <v>0</v>
      </c>
      <c r="I113" s="81">
        <v>0</v>
      </c>
    </row>
    <row r="114" spans="1:9" ht="15">
      <c r="A114" s="216" t="str">
        <f>A20</f>
        <v>4.15.</v>
      </c>
      <c r="B114" s="164" t="str">
        <f>B20</f>
        <v>Упорядочение адресного хозяйства городского округа "Город Козьмодемьянск"</v>
      </c>
      <c r="C114" s="217" t="s">
        <v>319</v>
      </c>
      <c r="D114" s="217"/>
      <c r="E114" s="80">
        <f>E115+E116+E117+E118</f>
        <v>0</v>
      </c>
      <c r="F114" s="80">
        <f aca="true" t="shared" si="29" ref="F114:I114">F115+F116+F117+F118</f>
        <v>0</v>
      </c>
      <c r="G114" s="80">
        <f t="shared" si="29"/>
        <v>0</v>
      </c>
      <c r="H114" s="80">
        <f t="shared" si="29"/>
        <v>0</v>
      </c>
      <c r="I114" s="80">
        <f t="shared" si="29"/>
        <v>0</v>
      </c>
    </row>
    <row r="115" spans="1:9" ht="15">
      <c r="A115" s="216"/>
      <c r="B115" s="164"/>
      <c r="C115" s="218" t="s">
        <v>320</v>
      </c>
      <c r="D115" s="218"/>
      <c r="E115" s="81">
        <v>0</v>
      </c>
      <c r="F115" s="81">
        <v>0</v>
      </c>
      <c r="G115" s="81">
        <v>0</v>
      </c>
      <c r="H115" s="81">
        <v>0</v>
      </c>
      <c r="I115" s="81">
        <v>0</v>
      </c>
    </row>
    <row r="116" spans="1:9" ht="15">
      <c r="A116" s="216"/>
      <c r="B116" s="164"/>
      <c r="C116" s="218" t="s">
        <v>321</v>
      </c>
      <c r="D116" s="218"/>
      <c r="E116" s="81">
        <v>0</v>
      </c>
      <c r="F116" s="81">
        <v>0</v>
      </c>
      <c r="G116" s="81">
        <v>0</v>
      </c>
      <c r="H116" s="81">
        <v>0</v>
      </c>
      <c r="I116" s="81">
        <v>0</v>
      </c>
    </row>
    <row r="117" spans="1:9" ht="15">
      <c r="A117" s="216"/>
      <c r="B117" s="164"/>
      <c r="C117" s="218" t="s">
        <v>322</v>
      </c>
      <c r="D117" s="218"/>
      <c r="E117" s="81">
        <f>E20</f>
        <v>0</v>
      </c>
      <c r="F117" s="81">
        <f aca="true" t="shared" si="30" ref="F117:I117">F20</f>
        <v>0</v>
      </c>
      <c r="G117" s="81">
        <f t="shared" si="30"/>
        <v>0</v>
      </c>
      <c r="H117" s="81">
        <f t="shared" si="30"/>
        <v>0</v>
      </c>
      <c r="I117" s="81">
        <f t="shared" si="30"/>
        <v>0</v>
      </c>
    </row>
    <row r="118" spans="1:9" ht="15">
      <c r="A118" s="216"/>
      <c r="B118" s="164"/>
      <c r="C118" s="218" t="s">
        <v>323</v>
      </c>
      <c r="D118" s="218"/>
      <c r="E118" s="81">
        <v>0</v>
      </c>
      <c r="F118" s="81">
        <v>0</v>
      </c>
      <c r="G118" s="81">
        <v>0</v>
      </c>
      <c r="H118" s="81">
        <v>0</v>
      </c>
      <c r="I118" s="81">
        <v>0</v>
      </c>
    </row>
    <row r="119" spans="1:9" ht="15">
      <c r="A119" s="216" t="str">
        <f>A21</f>
        <v>4.16.</v>
      </c>
      <c r="B119" s="164" t="str">
        <f>B21</f>
        <v>Мероприятия по благоустройству мест массового отдыха населения - разработка дизайн-проектов, составление смет, топографическая съемка и экспертиза (городских парков)</v>
      </c>
      <c r="C119" s="217" t="s">
        <v>319</v>
      </c>
      <c r="D119" s="217"/>
      <c r="E119" s="80">
        <f>E120+E121+E122+E123</f>
        <v>0</v>
      </c>
      <c r="F119" s="80">
        <f aca="true" t="shared" si="31" ref="F119:I119">F120+F121+F122+F123</f>
        <v>0</v>
      </c>
      <c r="G119" s="80">
        <f t="shared" si="31"/>
        <v>0</v>
      </c>
      <c r="H119" s="80">
        <f t="shared" si="31"/>
        <v>0</v>
      </c>
      <c r="I119" s="80">
        <f t="shared" si="31"/>
        <v>0</v>
      </c>
    </row>
    <row r="120" spans="1:9" ht="15">
      <c r="A120" s="216"/>
      <c r="B120" s="164"/>
      <c r="C120" s="218" t="s">
        <v>320</v>
      </c>
      <c r="D120" s="218"/>
      <c r="E120" s="81">
        <v>0</v>
      </c>
      <c r="F120" s="81">
        <v>0</v>
      </c>
      <c r="G120" s="81">
        <v>0</v>
      </c>
      <c r="H120" s="81">
        <v>0</v>
      </c>
      <c r="I120" s="81">
        <v>0</v>
      </c>
    </row>
    <row r="121" spans="1:9" ht="15">
      <c r="A121" s="216"/>
      <c r="B121" s="164"/>
      <c r="C121" s="218" t="s">
        <v>321</v>
      </c>
      <c r="D121" s="218"/>
      <c r="E121" s="81">
        <v>0</v>
      </c>
      <c r="F121" s="81">
        <v>0</v>
      </c>
      <c r="G121" s="81">
        <v>0</v>
      </c>
      <c r="H121" s="81">
        <v>0</v>
      </c>
      <c r="I121" s="81">
        <v>0</v>
      </c>
    </row>
    <row r="122" spans="1:9" ht="15">
      <c r="A122" s="216"/>
      <c r="B122" s="164"/>
      <c r="C122" s="218" t="s">
        <v>322</v>
      </c>
      <c r="D122" s="218"/>
      <c r="E122" s="81">
        <f>E21</f>
        <v>0</v>
      </c>
      <c r="F122" s="81">
        <f aca="true" t="shared" si="32" ref="F122:I122">F21</f>
        <v>0</v>
      </c>
      <c r="G122" s="81">
        <f t="shared" si="32"/>
        <v>0</v>
      </c>
      <c r="H122" s="81">
        <f t="shared" si="32"/>
        <v>0</v>
      </c>
      <c r="I122" s="81">
        <f t="shared" si="32"/>
        <v>0</v>
      </c>
    </row>
    <row r="123" spans="1:9" ht="15">
      <c r="A123" s="216"/>
      <c r="B123" s="164"/>
      <c r="C123" s="218" t="s">
        <v>323</v>
      </c>
      <c r="D123" s="218"/>
      <c r="E123" s="81">
        <v>0</v>
      </c>
      <c r="F123" s="81">
        <v>0</v>
      </c>
      <c r="G123" s="81">
        <v>0</v>
      </c>
      <c r="H123" s="81">
        <v>0</v>
      </c>
      <c r="I123" s="81">
        <v>0</v>
      </c>
    </row>
    <row r="124" spans="1:9" ht="15" customHeight="1">
      <c r="A124" s="215" t="str">
        <f>A22</f>
        <v>4.18.</v>
      </c>
      <c r="B124" s="164" t="str">
        <f>B22</f>
        <v>Мероприятия по благоустройству мест массового отдыха населения (городских парков)</v>
      </c>
      <c r="C124" s="217" t="s">
        <v>319</v>
      </c>
      <c r="D124" s="217"/>
      <c r="E124" s="98">
        <f>E125+E126+E127+E128</f>
        <v>0</v>
      </c>
      <c r="F124" s="80">
        <f aca="true" t="shared" si="33" ref="F124:I124">F125+F126+F127+F128</f>
        <v>0</v>
      </c>
      <c r="G124" s="80">
        <f t="shared" si="33"/>
        <v>0</v>
      </c>
      <c r="H124" s="80">
        <f t="shared" si="33"/>
        <v>0</v>
      </c>
      <c r="I124" s="80">
        <f t="shared" si="33"/>
        <v>0</v>
      </c>
    </row>
    <row r="125" spans="1:9" ht="15">
      <c r="A125" s="216"/>
      <c r="B125" s="164"/>
      <c r="C125" s="218" t="s">
        <v>320</v>
      </c>
      <c r="D125" s="218"/>
      <c r="E125" s="99">
        <f>E23</f>
        <v>0</v>
      </c>
      <c r="F125" s="81">
        <f aca="true" t="shared" si="34" ref="F125:I125">F23</f>
        <v>0</v>
      </c>
      <c r="G125" s="81">
        <f t="shared" si="34"/>
        <v>0</v>
      </c>
      <c r="H125" s="81">
        <f t="shared" si="34"/>
        <v>0</v>
      </c>
      <c r="I125" s="81">
        <f t="shared" si="34"/>
        <v>0</v>
      </c>
    </row>
    <row r="126" spans="1:9" ht="15">
      <c r="A126" s="216"/>
      <c r="B126" s="164"/>
      <c r="C126" s="218" t="s">
        <v>321</v>
      </c>
      <c r="D126" s="218"/>
      <c r="E126" s="99">
        <f aca="true" t="shared" si="35" ref="E126:I126">E24</f>
        <v>0</v>
      </c>
      <c r="F126" s="81">
        <f t="shared" si="35"/>
        <v>0</v>
      </c>
      <c r="G126" s="81">
        <f t="shared" si="35"/>
        <v>0</v>
      </c>
      <c r="H126" s="81">
        <f t="shared" si="35"/>
        <v>0</v>
      </c>
      <c r="I126" s="81">
        <f t="shared" si="35"/>
        <v>0</v>
      </c>
    </row>
    <row r="127" spans="1:9" ht="15">
      <c r="A127" s="216"/>
      <c r="B127" s="164"/>
      <c r="C127" s="218" t="s">
        <v>322</v>
      </c>
      <c r="D127" s="218"/>
      <c r="E127" s="99">
        <f>E25</f>
        <v>0</v>
      </c>
      <c r="F127" s="99">
        <f aca="true" t="shared" si="36" ref="F127:I127">F25</f>
        <v>0</v>
      </c>
      <c r="G127" s="99">
        <f t="shared" si="36"/>
        <v>0</v>
      </c>
      <c r="H127" s="99">
        <f t="shared" si="36"/>
        <v>0</v>
      </c>
      <c r="I127" s="99">
        <f t="shared" si="36"/>
        <v>0</v>
      </c>
    </row>
    <row r="128" spans="1:9" ht="15">
      <c r="A128" s="216"/>
      <c r="B128" s="164"/>
      <c r="C128" s="218" t="s">
        <v>323</v>
      </c>
      <c r="D128" s="218"/>
      <c r="E128" s="81">
        <v>0</v>
      </c>
      <c r="F128" s="81">
        <v>0</v>
      </c>
      <c r="G128" s="81">
        <v>0</v>
      </c>
      <c r="H128" s="81">
        <v>0</v>
      </c>
      <c r="I128" s="81">
        <v>0</v>
      </c>
    </row>
  </sheetData>
  <mergeCells count="133">
    <mergeCell ref="C51:D51"/>
    <mergeCell ref="C52:D52"/>
    <mergeCell ref="C53:D53"/>
    <mergeCell ref="A1:A2"/>
    <mergeCell ref="D1:I1"/>
    <mergeCell ref="A3:I3"/>
    <mergeCell ref="A4:A5"/>
    <mergeCell ref="B4:B5"/>
    <mergeCell ref="C4:C5"/>
    <mergeCell ref="D4:D5"/>
    <mergeCell ref="E4:I4"/>
    <mergeCell ref="A41:A42"/>
    <mergeCell ref="D41:H41"/>
    <mergeCell ref="D42:H42"/>
    <mergeCell ref="D23:D24"/>
    <mergeCell ref="A22:A25"/>
    <mergeCell ref="B7:C7"/>
    <mergeCell ref="C8:C25"/>
    <mergeCell ref="A59:A63"/>
    <mergeCell ref="B59:B63"/>
    <mergeCell ref="C59:D59"/>
    <mergeCell ref="C60:D60"/>
    <mergeCell ref="C61:D61"/>
    <mergeCell ref="C62:D62"/>
    <mergeCell ref="C63:D63"/>
    <mergeCell ref="A44:H44"/>
    <mergeCell ref="A46:A47"/>
    <mergeCell ref="B46:B47"/>
    <mergeCell ref="C46:D47"/>
    <mergeCell ref="E46:I46"/>
    <mergeCell ref="A54:A58"/>
    <mergeCell ref="B54:B58"/>
    <mergeCell ref="C54:D54"/>
    <mergeCell ref="C55:D55"/>
    <mergeCell ref="C56:D56"/>
    <mergeCell ref="C57:D57"/>
    <mergeCell ref="C58:D58"/>
    <mergeCell ref="C48:D48"/>
    <mergeCell ref="A49:A53"/>
    <mergeCell ref="B49:B53"/>
    <mergeCell ref="C49:D49"/>
    <mergeCell ref="C50:D50"/>
    <mergeCell ref="A69:A73"/>
    <mergeCell ref="B69:B73"/>
    <mergeCell ref="C69:D69"/>
    <mergeCell ref="C70:D70"/>
    <mergeCell ref="C71:D71"/>
    <mergeCell ref="C72:D72"/>
    <mergeCell ref="C73:D73"/>
    <mergeCell ref="A64:A68"/>
    <mergeCell ref="B64:B68"/>
    <mergeCell ref="C64:D64"/>
    <mergeCell ref="C65:D65"/>
    <mergeCell ref="C66:D66"/>
    <mergeCell ref="C67:D67"/>
    <mergeCell ref="C68:D68"/>
    <mergeCell ref="A79:A83"/>
    <mergeCell ref="B79:B83"/>
    <mergeCell ref="C79:D79"/>
    <mergeCell ref="C80:D80"/>
    <mergeCell ref="C81:D81"/>
    <mergeCell ref="C82:D82"/>
    <mergeCell ref="C83:D83"/>
    <mergeCell ref="A74:A78"/>
    <mergeCell ref="B74:B78"/>
    <mergeCell ref="C74:D74"/>
    <mergeCell ref="C75:D75"/>
    <mergeCell ref="C76:D76"/>
    <mergeCell ref="C77:D77"/>
    <mergeCell ref="C78:D78"/>
    <mergeCell ref="A94:A98"/>
    <mergeCell ref="B94:B98"/>
    <mergeCell ref="C94:D94"/>
    <mergeCell ref="C95:D95"/>
    <mergeCell ref="C96:D96"/>
    <mergeCell ref="C97:D97"/>
    <mergeCell ref="C98:D98"/>
    <mergeCell ref="A84:A88"/>
    <mergeCell ref="B84:B88"/>
    <mergeCell ref="C84:D84"/>
    <mergeCell ref="C85:D85"/>
    <mergeCell ref="C86:D86"/>
    <mergeCell ref="C87:D87"/>
    <mergeCell ref="C88:D88"/>
    <mergeCell ref="B89:B93"/>
    <mergeCell ref="A89:A93"/>
    <mergeCell ref="C89:D89"/>
    <mergeCell ref="C90:D90"/>
    <mergeCell ref="C91:D91"/>
    <mergeCell ref="C92:D92"/>
    <mergeCell ref="C93:D93"/>
    <mergeCell ref="A104:A108"/>
    <mergeCell ref="B104:B108"/>
    <mergeCell ref="C104:D104"/>
    <mergeCell ref="C105:D105"/>
    <mergeCell ref="C106:D106"/>
    <mergeCell ref="C107:D107"/>
    <mergeCell ref="C108:D108"/>
    <mergeCell ref="A99:A103"/>
    <mergeCell ref="B99:B103"/>
    <mergeCell ref="C99:D99"/>
    <mergeCell ref="C100:D100"/>
    <mergeCell ref="C101:D101"/>
    <mergeCell ref="C102:D102"/>
    <mergeCell ref="C103:D103"/>
    <mergeCell ref="A109:A113"/>
    <mergeCell ref="B109:B113"/>
    <mergeCell ref="C109:D109"/>
    <mergeCell ref="C110:D110"/>
    <mergeCell ref="C111:D111"/>
    <mergeCell ref="C112:D112"/>
    <mergeCell ref="C113:D113"/>
    <mergeCell ref="A114:A118"/>
    <mergeCell ref="B114:B118"/>
    <mergeCell ref="C114:D114"/>
    <mergeCell ref="C115:D115"/>
    <mergeCell ref="C116:D116"/>
    <mergeCell ref="C117:D117"/>
    <mergeCell ref="C118:D118"/>
    <mergeCell ref="A124:A128"/>
    <mergeCell ref="B124:B128"/>
    <mergeCell ref="C124:D124"/>
    <mergeCell ref="C125:D125"/>
    <mergeCell ref="C126:D126"/>
    <mergeCell ref="C127:D127"/>
    <mergeCell ref="C128:D128"/>
    <mergeCell ref="A119:A123"/>
    <mergeCell ref="B119:B123"/>
    <mergeCell ref="C119:D119"/>
    <mergeCell ref="C120:D120"/>
    <mergeCell ref="C121:D121"/>
    <mergeCell ref="C122:D122"/>
    <mergeCell ref="C123:D123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E43" sqref="E43:I43"/>
    </sheetView>
  </sheetViews>
  <sheetFormatPr defaultColWidth="9.140625" defaultRowHeight="15"/>
  <cols>
    <col min="1" max="1" width="14.57421875" style="0" customWidth="1"/>
    <col min="2" max="2" width="35.57421875" style="0" customWidth="1"/>
    <col min="3" max="3" width="25.57421875" style="0" customWidth="1"/>
    <col min="4" max="4" width="14.421875" style="0" customWidth="1"/>
  </cols>
  <sheetData>
    <row r="1" spans="1:9" ht="15">
      <c r="A1" s="168"/>
      <c r="D1" s="147" t="s">
        <v>130</v>
      </c>
      <c r="E1" s="147"/>
      <c r="F1" s="147"/>
      <c r="G1" s="147"/>
      <c r="H1" s="147"/>
      <c r="I1" s="147"/>
    </row>
    <row r="2" spans="1:2" ht="15">
      <c r="A2" s="168"/>
      <c r="B2" s="29"/>
    </row>
    <row r="3" spans="1:9" ht="36" customHeight="1">
      <c r="A3" s="179" t="s">
        <v>429</v>
      </c>
      <c r="B3" s="179"/>
      <c r="C3" s="179"/>
      <c r="D3" s="179"/>
      <c r="E3" s="179"/>
      <c r="F3" s="179"/>
      <c r="G3" s="179"/>
      <c r="H3" s="179"/>
      <c r="I3" s="179"/>
    </row>
    <row r="4" spans="1:9" ht="15">
      <c r="A4" s="170" t="s">
        <v>289</v>
      </c>
      <c r="B4" s="170" t="s">
        <v>430</v>
      </c>
      <c r="C4" s="170" t="s">
        <v>428</v>
      </c>
      <c r="D4" s="170" t="s">
        <v>292</v>
      </c>
      <c r="E4" s="170" t="s">
        <v>293</v>
      </c>
      <c r="F4" s="170"/>
      <c r="G4" s="170"/>
      <c r="H4" s="170"/>
      <c r="I4" s="170"/>
    </row>
    <row r="5" spans="1:9" ht="26.25" customHeight="1">
      <c r="A5" s="170"/>
      <c r="B5" s="170"/>
      <c r="C5" s="170"/>
      <c r="D5" s="170"/>
      <c r="E5" s="37">
        <f>'МП пр.№4'!E8</f>
        <v>2018</v>
      </c>
      <c r="F5" s="130">
        <f>'МП пр.№4'!F8</f>
        <v>2019</v>
      </c>
      <c r="G5" s="130">
        <f>'МП пр.№4'!G8</f>
        <v>2020</v>
      </c>
      <c r="H5" s="130">
        <f>'МП пр.№4'!H8</f>
        <v>2021</v>
      </c>
      <c r="I5" s="130">
        <f>'МП пр.№4'!I8</f>
        <v>2022</v>
      </c>
    </row>
    <row r="6" spans="1:9" ht="1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</row>
    <row r="7" spans="1:9" ht="53.25" customHeight="1">
      <c r="A7" s="67" t="str">
        <f>'МП пр.№4'!A50</f>
        <v>Подпрограмма 5</v>
      </c>
      <c r="B7" s="213" t="str">
        <f>'МП пр.№4'!B50:C50</f>
        <v xml:space="preserve">«Гражданская оборона, защита населения и территории от чрезвычайных ситуаций, обеспечение пожарной безопасности и безопасности людей на водных объектах в муниципальном образовании «Городской округ «Город Козьмодемьянск» </v>
      </c>
      <c r="C7" s="214"/>
      <c r="D7" s="35" t="str">
        <f>'МП пр.№4'!D50</f>
        <v>903 0000   0450000000</v>
      </c>
      <c r="E7" s="64">
        <f>'МП пр.№4'!E50</f>
        <v>498</v>
      </c>
      <c r="F7" s="64">
        <f>'МП пр.№4'!F50</f>
        <v>398</v>
      </c>
      <c r="G7" s="64">
        <f>'МП пр.№4'!G50</f>
        <v>398</v>
      </c>
      <c r="H7" s="64">
        <f>'МП пр.№4'!H50</f>
        <v>293</v>
      </c>
      <c r="I7" s="64">
        <f>'МП пр.№4'!I50</f>
        <v>293</v>
      </c>
    </row>
    <row r="8" spans="1:9" ht="38.25">
      <c r="A8" s="61" t="str">
        <f>'МП пр.№4'!A51</f>
        <v>5.1.</v>
      </c>
      <c r="B8" s="32" t="str">
        <f>'МП пр.№4'!B51</f>
        <v>Обеспечение деятельности Единой дежурно-диспетчерской службы муниципальных образований</v>
      </c>
      <c r="C8" s="210" t="str">
        <f>'МП пр.№4'!C51</f>
        <v>Ответственный исполнитель – отдел архитектуры, строительства и ГО и ЧС соисполнители – администрация городского округа «Город Козьмодемьянск», Финансовое управление муниципального образования «Городской округ «Город Козьмодемьянск»</v>
      </c>
      <c r="D8" s="38" t="str">
        <f>'МП пр.№4'!D51</f>
        <v>903  0309  0450129150</v>
      </c>
      <c r="E8" s="65">
        <f>'МП пр.№4'!E51</f>
        <v>398</v>
      </c>
      <c r="F8" s="65">
        <f>'МП пр.№4'!F51</f>
        <v>398</v>
      </c>
      <c r="G8" s="65">
        <f>'МП пр.№4'!G51</f>
        <v>398</v>
      </c>
      <c r="H8" s="65">
        <f>'МП пр.№4'!H51</f>
        <v>293</v>
      </c>
      <c r="I8" s="65">
        <f>'МП пр.№4'!I51</f>
        <v>293</v>
      </c>
    </row>
    <row r="9" spans="1:9" ht="39.75" customHeight="1">
      <c r="A9" s="61" t="str">
        <f>'МП пр.№4'!A52</f>
        <v>5.2.</v>
      </c>
      <c r="B9" s="32" t="str">
        <f>'МП пр.№4'!B52</f>
        <v>Обеспечение пожарной безопасности в муниципальном образовании «Городской округ «Город Козьмодемьянск»</v>
      </c>
      <c r="C9" s="210"/>
      <c r="D9" s="38" t="str">
        <f>'МП пр.№4'!D52</f>
        <v>903  0000   0450200000</v>
      </c>
      <c r="E9" s="65">
        <f>'МП пр.№4'!E52</f>
        <v>0</v>
      </c>
      <c r="F9" s="65">
        <f>'МП пр.№4'!F52</f>
        <v>0</v>
      </c>
      <c r="G9" s="65">
        <f>'МП пр.№4'!G52</f>
        <v>0</v>
      </c>
      <c r="H9" s="65">
        <f>'МП пр.№4'!H52</f>
        <v>0</v>
      </c>
      <c r="I9" s="65">
        <f>'МП пр.№4'!I52</f>
        <v>0</v>
      </c>
    </row>
    <row r="10" spans="1:9" ht="127.5">
      <c r="A10" s="61" t="str">
        <f>'МП пр.№4'!A53</f>
        <v>5.3.</v>
      </c>
      <c r="B10" s="32" t="str">
        <f>'МП пр.№4'!B53</f>
        <v>Проведение мероприятий в области защиты населения и территорий от чрезвычайных ситуаций, в т.ч. установка и поддержание в состоянии постоянной готовности к использованию системы оповещения населения об опасностях, возникающих при ведении военных действий или вследствие этих действий, возникновении чрезвычайных ситуаций природного и техногенного характера</v>
      </c>
      <c r="C10" s="210"/>
      <c r="D10" s="38" t="str">
        <f>'МП пр.№4'!D53</f>
        <v>903  0000   0450300000</v>
      </c>
      <c r="E10" s="65">
        <f>'МП пр.№4'!E53</f>
        <v>0</v>
      </c>
      <c r="F10" s="65">
        <f>'МП пр.№4'!F53</f>
        <v>0</v>
      </c>
      <c r="G10" s="65">
        <f>'МП пр.№4'!G53</f>
        <v>0</v>
      </c>
      <c r="H10" s="65">
        <f>'МП пр.№4'!H53</f>
        <v>0</v>
      </c>
      <c r="I10" s="65">
        <f>'МП пр.№4'!I53</f>
        <v>0</v>
      </c>
    </row>
    <row r="11" spans="1:9" ht="25.5">
      <c r="A11" s="61" t="str">
        <f>'МП пр.№4'!A54</f>
        <v>5.4.</v>
      </c>
      <c r="B11" s="32" t="str">
        <f>'МП пр.№4'!B54</f>
        <v>Создание муниципальных систем оповещения ("Безопасный город")</v>
      </c>
      <c r="C11" s="210"/>
      <c r="D11" s="38" t="str">
        <f>'МП пр.№4'!D54</f>
        <v>903  0309  0450400000</v>
      </c>
      <c r="E11" s="65">
        <f>'МП пр.№4'!E54</f>
        <v>0</v>
      </c>
      <c r="F11" s="65">
        <f>'МП пр.№4'!F54</f>
        <v>0</v>
      </c>
      <c r="G11" s="65">
        <f>'МП пр.№4'!G54</f>
        <v>0</v>
      </c>
      <c r="H11" s="65">
        <f>'МП пр.№4'!H54</f>
        <v>0</v>
      </c>
      <c r="I11" s="65">
        <f>'МП пр.№4'!I54</f>
        <v>0</v>
      </c>
    </row>
    <row r="12" spans="1:9" ht="38.25">
      <c r="A12" s="61" t="str">
        <f>'МП пр.№4'!A55</f>
        <v>5.5.</v>
      </c>
      <c r="B12" s="32" t="str">
        <f>'МП пр.№4'!B55</f>
        <v>Создание объекта аппаратно-программного комплекса «Безопасный город» муниципального образования</v>
      </c>
      <c r="C12" s="210"/>
      <c r="D12" s="38" t="str">
        <f>'МП пр.№4'!D55</f>
        <v>903  0309  0450529450</v>
      </c>
      <c r="E12" s="65">
        <f>'МП пр.№4'!E55</f>
        <v>100</v>
      </c>
      <c r="F12" s="65">
        <f>'МП пр.№4'!F55</f>
        <v>0</v>
      </c>
      <c r="G12" s="65">
        <f>'МП пр.№4'!G55</f>
        <v>0</v>
      </c>
      <c r="H12" s="65">
        <f>'МП пр.№4'!H55</f>
        <v>0</v>
      </c>
      <c r="I12" s="65">
        <f>'МП пр.№4'!I55</f>
        <v>0</v>
      </c>
    </row>
    <row r="13" spans="1:9" ht="38.25">
      <c r="A13" s="61" t="str">
        <f>'МП пр.№4'!A56</f>
        <v>5.6.</v>
      </c>
      <c r="B13" s="32" t="str">
        <f>'МП пр.№4'!B56</f>
        <v>Создание системы обеспечения вызова экстренных служб по единому номеру "112"</v>
      </c>
      <c r="C13" s="210"/>
      <c r="D13" s="38" t="str">
        <f>'МП пр.№4'!D56</f>
        <v>903  0309  0450600000</v>
      </c>
      <c r="E13" s="65">
        <f>'МП пр.№4'!E56</f>
        <v>0</v>
      </c>
      <c r="F13" s="65">
        <f>'МП пр.№4'!F56</f>
        <v>0</v>
      </c>
      <c r="G13" s="65">
        <f>'МП пр.№4'!G56</f>
        <v>0</v>
      </c>
      <c r="H13" s="65">
        <f>'МП пр.№4'!H56</f>
        <v>0</v>
      </c>
      <c r="I13" s="65">
        <f>'МП пр.№4'!I56</f>
        <v>0</v>
      </c>
    </row>
    <row r="14" spans="1:9" ht="38.25">
      <c r="A14" s="61" t="str">
        <f>'МП пр.№4'!A57</f>
        <v>5.7.</v>
      </c>
      <c r="B14" s="32" t="str">
        <f>'МП пр.№4'!B57</f>
        <v>Проведение командно-штабных учений и тренировок в организациях городского округа</v>
      </c>
      <c r="C14" s="210"/>
      <c r="D14" s="38" t="str">
        <f>'МП пр.№4'!D57</f>
        <v>903  0309  0450700000</v>
      </c>
      <c r="E14" s="65">
        <f>'МП пр.№4'!E57</f>
        <v>0</v>
      </c>
      <c r="F14" s="65">
        <f>'МП пр.№4'!F57</f>
        <v>0</v>
      </c>
      <c r="G14" s="65">
        <f>'МП пр.№4'!G57</f>
        <v>0</v>
      </c>
      <c r="H14" s="65">
        <f>'МП пр.№4'!H57</f>
        <v>0</v>
      </c>
      <c r="I14" s="65">
        <f>'МП пр.№4'!I57</f>
        <v>0</v>
      </c>
    </row>
    <row r="15" spans="1:9" ht="63.75">
      <c r="A15" s="61" t="str">
        <f>'МП пр.№4'!A58</f>
        <v>5.8.</v>
      </c>
      <c r="B15" s="32" t="str">
        <f>'МП пр.№4'!B58</f>
        <v>Подготовка и содержание в готовности необходимых сил и средств, для защиты населения и территорий от чрезвычайных ситуаций, обучение населения способам защиты и действиям в этих ситуациях</v>
      </c>
      <c r="C15" s="210"/>
      <c r="D15" s="38" t="str">
        <f>'МП пр.№4'!D58</f>
        <v>903  0309  0450800000</v>
      </c>
      <c r="E15" s="65">
        <f>'МП пр.№4'!E58</f>
        <v>0</v>
      </c>
      <c r="F15" s="65">
        <f>'МП пр.№4'!F58</f>
        <v>0</v>
      </c>
      <c r="G15" s="65">
        <f>'МП пр.№4'!G58</f>
        <v>0</v>
      </c>
      <c r="H15" s="65">
        <f>'МП пр.№4'!H58</f>
        <v>0</v>
      </c>
      <c r="I15" s="65">
        <f>'МП пр.№4'!I58</f>
        <v>0</v>
      </c>
    </row>
    <row r="16" spans="1:9" ht="25.5">
      <c r="A16" s="61" t="str">
        <f>'МП пр.№4'!A59</f>
        <v>5.9.</v>
      </c>
      <c r="B16" s="32" t="str">
        <f>'МП пр.№4'!B59</f>
        <v>Обустройство и содержание защитных сооружений ГО</v>
      </c>
      <c r="C16" s="210"/>
      <c r="D16" s="38" t="str">
        <f>'МП пр.№4'!D59</f>
        <v>903  0309  0450900000</v>
      </c>
      <c r="E16" s="65">
        <f>'МП пр.№4'!E59</f>
        <v>0</v>
      </c>
      <c r="F16" s="65">
        <f>'МП пр.№4'!F59</f>
        <v>0</v>
      </c>
      <c r="G16" s="65">
        <f>'МП пр.№4'!G59</f>
        <v>0</v>
      </c>
      <c r="H16" s="65">
        <f>'МП пр.№4'!H59</f>
        <v>0</v>
      </c>
      <c r="I16" s="65">
        <f>'МП пр.№4'!I59</f>
        <v>0</v>
      </c>
    </row>
    <row r="17" spans="1:9" ht="38.25">
      <c r="A17" s="61" t="str">
        <f>'МП пр.№4'!A60</f>
        <v>5.10.</v>
      </c>
      <c r="B17" s="32" t="str">
        <f>'МП пр.№4'!B60</f>
        <v>Создание резервов финансовых и материальных ресурсов для ликвидации чрезвычайных ситуаций</v>
      </c>
      <c r="C17" s="210"/>
      <c r="D17" s="38" t="str">
        <f>'МП пр.№4'!D60</f>
        <v>903  0309  0451000000</v>
      </c>
      <c r="E17" s="65">
        <f>'МП пр.№4'!E60</f>
        <v>0</v>
      </c>
      <c r="F17" s="65">
        <f>'МП пр.№4'!F60</f>
        <v>0</v>
      </c>
      <c r="G17" s="65">
        <f>'МП пр.№4'!G60</f>
        <v>0</v>
      </c>
      <c r="H17" s="65">
        <f>'МП пр.№4'!H60</f>
        <v>0</v>
      </c>
      <c r="I17" s="65">
        <f>'МП пр.№4'!I60</f>
        <v>0</v>
      </c>
    </row>
    <row r="18" spans="1:9" ht="63.75">
      <c r="A18" s="61" t="str">
        <f>'МП пр.№4'!A61</f>
        <v>5.11.</v>
      </c>
      <c r="B18" s="32" t="str">
        <f>'МП пр.№4'!B61</f>
        <v>Создание и содержание в целях гражданской обороны запасов материально-технических, продовольственных, медицинских и иных средств</v>
      </c>
      <c r="C18" s="210"/>
      <c r="D18" s="38" t="str">
        <f>'МП пр.№4'!D61</f>
        <v>903  0309  0451100000</v>
      </c>
      <c r="E18" s="65">
        <f>'МП пр.№4'!E61</f>
        <v>0</v>
      </c>
      <c r="F18" s="65">
        <f>'МП пр.№4'!F61</f>
        <v>0</v>
      </c>
      <c r="G18" s="65">
        <f>'МП пр.№4'!G61</f>
        <v>0</v>
      </c>
      <c r="H18" s="65">
        <f>'МП пр.№4'!H61</f>
        <v>0</v>
      </c>
      <c r="I18" s="65">
        <f>'МП пр.№4'!I61</f>
        <v>0</v>
      </c>
    </row>
    <row r="19" spans="1:9" ht="76.5">
      <c r="A19" s="61" t="str">
        <f>'МП пр.№4'!A62</f>
        <v>5.12.</v>
      </c>
      <c r="B19" s="32" t="str">
        <f>'МП пр.№4'!B62</f>
        <v>Организация повышения количества обучающихся руководителей в области гражданской обороны, защиты от чрезвычайных ситуаций, обеспечения пожарной безопасности и безопасности на водных объектах</v>
      </c>
      <c r="C19" s="210"/>
      <c r="D19" s="38" t="str">
        <f>'МП пр.№4'!D62</f>
        <v>903  0309  0451200000</v>
      </c>
      <c r="E19" s="65">
        <f>'МП пр.№4'!E62</f>
        <v>0</v>
      </c>
      <c r="F19" s="65">
        <f>'МП пр.№4'!F62</f>
        <v>0</v>
      </c>
      <c r="G19" s="65">
        <f>'МП пр.№4'!G62</f>
        <v>0</v>
      </c>
      <c r="H19" s="65">
        <f>'МП пр.№4'!H62</f>
        <v>0</v>
      </c>
      <c r="I19" s="65">
        <f>'МП пр.№4'!I62</f>
        <v>0</v>
      </c>
    </row>
    <row r="20" ht="15">
      <c r="A20" s="69"/>
    </row>
    <row r="21" ht="16.5" customHeight="1">
      <c r="A21" s="69"/>
    </row>
    <row r="22" ht="16.5" customHeight="1">
      <c r="A22" s="69"/>
    </row>
    <row r="23" ht="16.5" customHeight="1">
      <c r="A23" s="69"/>
    </row>
    <row r="24" ht="16.5" customHeight="1">
      <c r="A24" s="69"/>
    </row>
    <row r="25" ht="16.5" customHeight="1">
      <c r="A25" s="69"/>
    </row>
    <row r="26" ht="16.5" customHeight="1">
      <c r="A26" s="69"/>
    </row>
    <row r="27" ht="16.5" customHeight="1">
      <c r="A27" s="69"/>
    </row>
    <row r="28" ht="16.5" customHeight="1">
      <c r="A28" s="69"/>
    </row>
    <row r="29" ht="16.5" customHeight="1">
      <c r="A29" s="69"/>
    </row>
    <row r="30" ht="15">
      <c r="A30" s="69"/>
    </row>
    <row r="37" spans="1:8" ht="15">
      <c r="A37" s="162"/>
      <c r="D37" s="147" t="s">
        <v>238</v>
      </c>
      <c r="E37" s="147"/>
      <c r="F37" s="147"/>
      <c r="G37" s="147"/>
      <c r="H37" s="147"/>
    </row>
    <row r="38" spans="1:8" ht="15">
      <c r="A38" s="162"/>
      <c r="D38" s="147"/>
      <c r="E38" s="147"/>
      <c r="F38" s="147"/>
      <c r="G38" s="147"/>
      <c r="H38" s="147"/>
    </row>
    <row r="39" ht="18.75">
      <c r="A39" s="9"/>
    </row>
    <row r="40" spans="1:8" ht="18.75">
      <c r="A40" s="179" t="s">
        <v>433</v>
      </c>
      <c r="B40" s="179"/>
      <c r="C40" s="179"/>
      <c r="D40" s="179"/>
      <c r="E40" s="179"/>
      <c r="F40" s="179"/>
      <c r="G40" s="179"/>
      <c r="H40" s="179"/>
    </row>
    <row r="41" ht="18.75">
      <c r="A41" s="9"/>
    </row>
    <row r="42" spans="1:9" ht="15.75">
      <c r="A42" s="186" t="s">
        <v>289</v>
      </c>
      <c r="B42" s="186" t="s">
        <v>315</v>
      </c>
      <c r="C42" s="202" t="s">
        <v>316</v>
      </c>
      <c r="D42" s="203"/>
      <c r="E42" s="186" t="s">
        <v>317</v>
      </c>
      <c r="F42" s="186"/>
      <c r="G42" s="186"/>
      <c r="H42" s="186"/>
      <c r="I42" s="186"/>
    </row>
    <row r="43" spans="1:9" ht="15.75">
      <c r="A43" s="186"/>
      <c r="B43" s="186"/>
      <c r="C43" s="204"/>
      <c r="D43" s="205"/>
      <c r="E43" s="79">
        <f>E5</f>
        <v>2018</v>
      </c>
      <c r="F43" s="133">
        <f aca="true" t="shared" si="0" ref="F43:I43">F5</f>
        <v>2019</v>
      </c>
      <c r="G43" s="133">
        <f t="shared" si="0"/>
        <v>2020</v>
      </c>
      <c r="H43" s="133">
        <f t="shared" si="0"/>
        <v>2021</v>
      </c>
      <c r="I43" s="133">
        <f t="shared" si="0"/>
        <v>2022</v>
      </c>
    </row>
    <row r="44" spans="1:9" ht="15.75">
      <c r="A44" s="77">
        <v>1</v>
      </c>
      <c r="B44" s="77">
        <v>2</v>
      </c>
      <c r="C44" s="206">
        <v>3</v>
      </c>
      <c r="D44" s="207"/>
      <c r="E44" s="77">
        <v>4</v>
      </c>
      <c r="F44" s="77">
        <v>5</v>
      </c>
      <c r="G44" s="77">
        <v>6</v>
      </c>
      <c r="H44" s="77">
        <v>7</v>
      </c>
      <c r="I44" s="76">
        <v>8</v>
      </c>
    </row>
    <row r="45" spans="1:9" ht="15">
      <c r="A45" s="200" t="s">
        <v>432</v>
      </c>
      <c r="B45" s="223" t="str">
        <f>B7</f>
        <v xml:space="preserve">«Гражданская оборона, защита населения и территории от чрезвычайных ситуаций, обеспечение пожарной безопасности и безопасности людей на водных объектах в муниципальном образовании «Городской округ «Город Козьмодемьянск» </v>
      </c>
      <c r="C45" s="217" t="s">
        <v>319</v>
      </c>
      <c r="D45" s="217"/>
      <c r="E45" s="80">
        <f>SUM(E46:E49)</f>
        <v>498</v>
      </c>
      <c r="F45" s="80">
        <f aca="true" t="shared" si="1" ref="F45:I45">SUM(F46:F49)</f>
        <v>398</v>
      </c>
      <c r="G45" s="80">
        <f t="shared" si="1"/>
        <v>398</v>
      </c>
      <c r="H45" s="80">
        <f t="shared" si="1"/>
        <v>293</v>
      </c>
      <c r="I45" s="80">
        <f t="shared" si="1"/>
        <v>293</v>
      </c>
    </row>
    <row r="46" spans="1:9" ht="15">
      <c r="A46" s="200"/>
      <c r="B46" s="223"/>
      <c r="C46" s="218" t="s">
        <v>320</v>
      </c>
      <c r="D46" s="218"/>
      <c r="E46" s="81">
        <f>E51+E56+E61+E66+E71+E76+E81+E86+E91+E96+E101+E106</f>
        <v>0</v>
      </c>
      <c r="F46" s="81">
        <f aca="true" t="shared" si="2" ref="F46:I46">F51+F56+F61+F66+F71+F76+F81+F86+F91+F96+F101+F106</f>
        <v>0</v>
      </c>
      <c r="G46" s="81">
        <f t="shared" si="2"/>
        <v>0</v>
      </c>
      <c r="H46" s="81">
        <f t="shared" si="2"/>
        <v>0</v>
      </c>
      <c r="I46" s="81">
        <f t="shared" si="2"/>
        <v>0</v>
      </c>
    </row>
    <row r="47" spans="1:9" ht="15">
      <c r="A47" s="200"/>
      <c r="B47" s="223"/>
      <c r="C47" s="218" t="s">
        <v>321</v>
      </c>
      <c r="D47" s="218"/>
      <c r="E47" s="81">
        <f aca="true" t="shared" si="3" ref="E47:I49">E52+E57+E62+E67+E72+E77+E82+E87+E92+E97+E102+E107</f>
        <v>0</v>
      </c>
      <c r="F47" s="81">
        <f t="shared" si="3"/>
        <v>0</v>
      </c>
      <c r="G47" s="81">
        <f t="shared" si="3"/>
        <v>0</v>
      </c>
      <c r="H47" s="81">
        <f t="shared" si="3"/>
        <v>0</v>
      </c>
      <c r="I47" s="81">
        <f t="shared" si="3"/>
        <v>0</v>
      </c>
    </row>
    <row r="48" spans="1:9" ht="15">
      <c r="A48" s="200"/>
      <c r="B48" s="223"/>
      <c r="C48" s="218" t="s">
        <v>322</v>
      </c>
      <c r="D48" s="218"/>
      <c r="E48" s="81">
        <f t="shared" si="3"/>
        <v>498</v>
      </c>
      <c r="F48" s="81">
        <f t="shared" si="3"/>
        <v>398</v>
      </c>
      <c r="G48" s="81">
        <f t="shared" si="3"/>
        <v>398</v>
      </c>
      <c r="H48" s="81">
        <f t="shared" si="3"/>
        <v>293</v>
      </c>
      <c r="I48" s="81">
        <f t="shared" si="3"/>
        <v>293</v>
      </c>
    </row>
    <row r="49" spans="1:9" ht="15">
      <c r="A49" s="200"/>
      <c r="B49" s="223"/>
      <c r="C49" s="218" t="s">
        <v>323</v>
      </c>
      <c r="D49" s="218"/>
      <c r="E49" s="81">
        <f t="shared" si="3"/>
        <v>0</v>
      </c>
      <c r="F49" s="81">
        <f t="shared" si="3"/>
        <v>0</v>
      </c>
      <c r="G49" s="81">
        <f t="shared" si="3"/>
        <v>0</v>
      </c>
      <c r="H49" s="81">
        <f t="shared" si="3"/>
        <v>0</v>
      </c>
      <c r="I49" s="81">
        <f t="shared" si="3"/>
        <v>0</v>
      </c>
    </row>
    <row r="50" spans="1:9" ht="15">
      <c r="A50" s="222" t="str">
        <f>A8</f>
        <v>5.1.</v>
      </c>
      <c r="B50" s="164" t="str">
        <f>B8</f>
        <v>Обеспечение деятельности Единой дежурно-диспетчерской службы муниципальных образований</v>
      </c>
      <c r="C50" s="217" t="s">
        <v>319</v>
      </c>
      <c r="D50" s="217"/>
      <c r="E50" s="80">
        <f>E51+E52+E53+E54</f>
        <v>398</v>
      </c>
      <c r="F50" s="80">
        <f aca="true" t="shared" si="4" ref="F50:I50">F51+F52+F53+F54</f>
        <v>398</v>
      </c>
      <c r="G50" s="80">
        <f t="shared" si="4"/>
        <v>398</v>
      </c>
      <c r="H50" s="80">
        <f t="shared" si="4"/>
        <v>293</v>
      </c>
      <c r="I50" s="80">
        <f t="shared" si="4"/>
        <v>293</v>
      </c>
    </row>
    <row r="51" spans="1:9" ht="15">
      <c r="A51" s="222"/>
      <c r="B51" s="164"/>
      <c r="C51" s="218" t="s">
        <v>320</v>
      </c>
      <c r="D51" s="218"/>
      <c r="E51" s="81">
        <v>0</v>
      </c>
      <c r="F51" s="81">
        <v>0</v>
      </c>
      <c r="G51" s="81">
        <v>0</v>
      </c>
      <c r="H51" s="81">
        <v>0</v>
      </c>
      <c r="I51" s="81">
        <v>0</v>
      </c>
    </row>
    <row r="52" spans="1:9" ht="15">
      <c r="A52" s="222"/>
      <c r="B52" s="164"/>
      <c r="C52" s="218" t="s">
        <v>321</v>
      </c>
      <c r="D52" s="218"/>
      <c r="E52" s="81">
        <v>0</v>
      </c>
      <c r="F52" s="81">
        <v>0</v>
      </c>
      <c r="G52" s="81">
        <v>0</v>
      </c>
      <c r="H52" s="81">
        <v>0</v>
      </c>
      <c r="I52" s="81">
        <v>0</v>
      </c>
    </row>
    <row r="53" spans="1:9" ht="15">
      <c r="A53" s="222"/>
      <c r="B53" s="164"/>
      <c r="C53" s="218" t="s">
        <v>322</v>
      </c>
      <c r="D53" s="218"/>
      <c r="E53" s="81">
        <f>E8</f>
        <v>398</v>
      </c>
      <c r="F53" s="81">
        <f aca="true" t="shared" si="5" ref="F53:I53">F8</f>
        <v>398</v>
      </c>
      <c r="G53" s="81">
        <f t="shared" si="5"/>
        <v>398</v>
      </c>
      <c r="H53" s="81">
        <f t="shared" si="5"/>
        <v>293</v>
      </c>
      <c r="I53" s="81">
        <f t="shared" si="5"/>
        <v>293</v>
      </c>
    </row>
    <row r="54" spans="1:9" ht="15">
      <c r="A54" s="222"/>
      <c r="B54" s="164"/>
      <c r="C54" s="218" t="s">
        <v>323</v>
      </c>
      <c r="D54" s="218"/>
      <c r="E54" s="81">
        <v>0</v>
      </c>
      <c r="F54" s="81">
        <v>0</v>
      </c>
      <c r="G54" s="81">
        <v>0</v>
      </c>
      <c r="H54" s="81">
        <v>0</v>
      </c>
      <c r="I54" s="81">
        <v>0</v>
      </c>
    </row>
    <row r="55" spans="1:9" ht="15">
      <c r="A55" s="222" t="str">
        <f>A9</f>
        <v>5.2.</v>
      </c>
      <c r="B55" s="164" t="str">
        <f>B9</f>
        <v>Обеспечение пожарной безопасности в муниципальном образовании «Городской округ «Город Козьмодемьянск»</v>
      </c>
      <c r="C55" s="217" t="s">
        <v>319</v>
      </c>
      <c r="D55" s="217"/>
      <c r="E55" s="80">
        <f>E56+E57+E58+E59</f>
        <v>0</v>
      </c>
      <c r="F55" s="80">
        <f aca="true" t="shared" si="6" ref="F55:I55">F56+F57+F58+F59</f>
        <v>0</v>
      </c>
      <c r="G55" s="80">
        <f t="shared" si="6"/>
        <v>0</v>
      </c>
      <c r="H55" s="80">
        <f t="shared" si="6"/>
        <v>0</v>
      </c>
      <c r="I55" s="80">
        <f t="shared" si="6"/>
        <v>0</v>
      </c>
    </row>
    <row r="56" spans="1:9" ht="15">
      <c r="A56" s="222"/>
      <c r="B56" s="164"/>
      <c r="C56" s="218" t="s">
        <v>320</v>
      </c>
      <c r="D56" s="218"/>
      <c r="E56" s="81">
        <v>0</v>
      </c>
      <c r="F56" s="81">
        <v>0</v>
      </c>
      <c r="G56" s="81">
        <v>0</v>
      </c>
      <c r="H56" s="81">
        <v>0</v>
      </c>
      <c r="I56" s="81">
        <v>0</v>
      </c>
    </row>
    <row r="57" spans="1:9" ht="15">
      <c r="A57" s="222"/>
      <c r="B57" s="164"/>
      <c r="C57" s="218" t="s">
        <v>321</v>
      </c>
      <c r="D57" s="218"/>
      <c r="E57" s="81">
        <f>E3</f>
        <v>0</v>
      </c>
      <c r="F57" s="81">
        <f aca="true" t="shared" si="7" ref="F57:I57">F3</f>
        <v>0</v>
      </c>
      <c r="G57" s="81">
        <f t="shared" si="7"/>
        <v>0</v>
      </c>
      <c r="H57" s="81">
        <f t="shared" si="7"/>
        <v>0</v>
      </c>
      <c r="I57" s="81">
        <f t="shared" si="7"/>
        <v>0</v>
      </c>
    </row>
    <row r="58" spans="1:9" ht="15">
      <c r="A58" s="222"/>
      <c r="B58" s="164"/>
      <c r="C58" s="218" t="s">
        <v>322</v>
      </c>
      <c r="D58" s="218"/>
      <c r="E58" s="81">
        <f>E9</f>
        <v>0</v>
      </c>
      <c r="F58" s="81">
        <f aca="true" t="shared" si="8" ref="F58:I58">F9</f>
        <v>0</v>
      </c>
      <c r="G58" s="81">
        <f t="shared" si="8"/>
        <v>0</v>
      </c>
      <c r="H58" s="81">
        <f t="shared" si="8"/>
        <v>0</v>
      </c>
      <c r="I58" s="81">
        <f t="shared" si="8"/>
        <v>0</v>
      </c>
    </row>
    <row r="59" spans="1:9" ht="15">
      <c r="A59" s="222"/>
      <c r="B59" s="164"/>
      <c r="C59" s="218" t="s">
        <v>323</v>
      </c>
      <c r="D59" s="218"/>
      <c r="E59" s="81">
        <v>0</v>
      </c>
      <c r="F59" s="81">
        <v>0</v>
      </c>
      <c r="G59" s="81">
        <v>0</v>
      </c>
      <c r="H59" s="81">
        <v>0</v>
      </c>
      <c r="I59" s="81">
        <v>0</v>
      </c>
    </row>
    <row r="60" spans="1:9" ht="27" customHeight="1">
      <c r="A60" s="222" t="str">
        <f>A10</f>
        <v>5.3.</v>
      </c>
      <c r="B60" s="164" t="str">
        <f>B10</f>
        <v>Проведение мероприятий в области защиты населения и территорий от чрезвычайных ситуаций, в т.ч. установка и поддержание в состоянии постоянной готовности к использованию системы оповещения населения об опасностях, возникающих при ведении военных действий или вследствие этих действий, возникновении чрезвычайных ситуаций природного и техногенного характера</v>
      </c>
      <c r="C60" s="217" t="s">
        <v>319</v>
      </c>
      <c r="D60" s="217"/>
      <c r="E60" s="80">
        <f>E61+E62+E63+E64</f>
        <v>0</v>
      </c>
      <c r="F60" s="80">
        <f aca="true" t="shared" si="9" ref="F60:I60">F61+F62+F63+F64</f>
        <v>0</v>
      </c>
      <c r="G60" s="80">
        <f t="shared" si="9"/>
        <v>0</v>
      </c>
      <c r="H60" s="80">
        <f t="shared" si="9"/>
        <v>0</v>
      </c>
      <c r="I60" s="80">
        <f t="shared" si="9"/>
        <v>0</v>
      </c>
    </row>
    <row r="61" spans="1:9" ht="29.25" customHeight="1">
      <c r="A61" s="222"/>
      <c r="B61" s="164"/>
      <c r="C61" s="218" t="s">
        <v>320</v>
      </c>
      <c r="D61" s="218"/>
      <c r="E61" s="81">
        <v>0</v>
      </c>
      <c r="F61" s="81">
        <v>0</v>
      </c>
      <c r="G61" s="81">
        <v>0</v>
      </c>
      <c r="H61" s="81">
        <v>0</v>
      </c>
      <c r="I61" s="81">
        <v>0</v>
      </c>
    </row>
    <row r="62" spans="1:9" ht="24.75" customHeight="1">
      <c r="A62" s="222"/>
      <c r="B62" s="164"/>
      <c r="C62" s="218" t="s">
        <v>321</v>
      </c>
      <c r="D62" s="218"/>
      <c r="E62" s="81">
        <v>0</v>
      </c>
      <c r="F62" s="81">
        <v>0</v>
      </c>
      <c r="G62" s="81">
        <v>0</v>
      </c>
      <c r="H62" s="81">
        <v>0</v>
      </c>
      <c r="I62" s="81">
        <v>0</v>
      </c>
    </row>
    <row r="63" spans="1:9" ht="24.75" customHeight="1">
      <c r="A63" s="222"/>
      <c r="B63" s="164"/>
      <c r="C63" s="218" t="s">
        <v>322</v>
      </c>
      <c r="D63" s="218"/>
      <c r="E63" s="81">
        <f>E10</f>
        <v>0</v>
      </c>
      <c r="F63" s="81">
        <f aca="true" t="shared" si="10" ref="F63:I63">F10</f>
        <v>0</v>
      </c>
      <c r="G63" s="81">
        <f t="shared" si="10"/>
        <v>0</v>
      </c>
      <c r="H63" s="81">
        <f t="shared" si="10"/>
        <v>0</v>
      </c>
      <c r="I63" s="81">
        <f t="shared" si="10"/>
        <v>0</v>
      </c>
    </row>
    <row r="64" spans="1:9" ht="27" customHeight="1">
      <c r="A64" s="222"/>
      <c r="B64" s="164"/>
      <c r="C64" s="218" t="s">
        <v>323</v>
      </c>
      <c r="D64" s="218"/>
      <c r="E64" s="81">
        <v>0</v>
      </c>
      <c r="F64" s="81">
        <v>0</v>
      </c>
      <c r="G64" s="81">
        <v>0</v>
      </c>
      <c r="H64" s="81">
        <v>0</v>
      </c>
      <c r="I64" s="81">
        <v>0</v>
      </c>
    </row>
    <row r="65" spans="1:9" ht="15">
      <c r="A65" s="222" t="str">
        <f>A11</f>
        <v>5.4.</v>
      </c>
      <c r="B65" s="164" t="str">
        <f>B11</f>
        <v>Создание муниципальных систем оповещения ("Безопасный город")</v>
      </c>
      <c r="C65" s="217" t="s">
        <v>319</v>
      </c>
      <c r="D65" s="217"/>
      <c r="E65" s="80">
        <f>E66+E67+E68+E69</f>
        <v>0</v>
      </c>
      <c r="F65" s="80">
        <f aca="true" t="shared" si="11" ref="F65:I65">F66+F67+F68+F69</f>
        <v>0</v>
      </c>
      <c r="G65" s="80">
        <f t="shared" si="11"/>
        <v>0</v>
      </c>
      <c r="H65" s="80">
        <f t="shared" si="11"/>
        <v>0</v>
      </c>
      <c r="I65" s="80">
        <f t="shared" si="11"/>
        <v>0</v>
      </c>
    </row>
    <row r="66" spans="1:9" ht="15">
      <c r="A66" s="222"/>
      <c r="B66" s="164"/>
      <c r="C66" s="218" t="s">
        <v>320</v>
      </c>
      <c r="D66" s="218"/>
      <c r="E66" s="81">
        <v>0</v>
      </c>
      <c r="F66" s="81">
        <v>0</v>
      </c>
      <c r="G66" s="81">
        <v>0</v>
      </c>
      <c r="H66" s="81">
        <v>0</v>
      </c>
      <c r="I66" s="81">
        <v>0</v>
      </c>
    </row>
    <row r="67" spans="1:9" ht="15">
      <c r="A67" s="222"/>
      <c r="B67" s="164"/>
      <c r="C67" s="218" t="s">
        <v>321</v>
      </c>
      <c r="D67" s="218"/>
      <c r="E67" s="81">
        <v>0</v>
      </c>
      <c r="F67" s="81">
        <v>0</v>
      </c>
      <c r="G67" s="81">
        <v>0</v>
      </c>
      <c r="H67" s="81">
        <v>0</v>
      </c>
      <c r="I67" s="81">
        <v>0</v>
      </c>
    </row>
    <row r="68" spans="1:9" ht="15">
      <c r="A68" s="222"/>
      <c r="B68" s="164"/>
      <c r="C68" s="218" t="s">
        <v>322</v>
      </c>
      <c r="D68" s="218"/>
      <c r="E68" s="81">
        <f>E11</f>
        <v>0</v>
      </c>
      <c r="F68" s="81">
        <f aca="true" t="shared" si="12" ref="F68:I68">F11</f>
        <v>0</v>
      </c>
      <c r="G68" s="81">
        <f t="shared" si="12"/>
        <v>0</v>
      </c>
      <c r="H68" s="81">
        <f t="shared" si="12"/>
        <v>0</v>
      </c>
      <c r="I68" s="81">
        <f t="shared" si="12"/>
        <v>0</v>
      </c>
    </row>
    <row r="69" spans="1:9" ht="15">
      <c r="A69" s="222"/>
      <c r="B69" s="164"/>
      <c r="C69" s="218" t="s">
        <v>323</v>
      </c>
      <c r="D69" s="218"/>
      <c r="E69" s="81">
        <v>0</v>
      </c>
      <c r="F69" s="81">
        <v>0</v>
      </c>
      <c r="G69" s="81">
        <v>0</v>
      </c>
      <c r="H69" s="81">
        <v>0</v>
      </c>
      <c r="I69" s="81">
        <v>0</v>
      </c>
    </row>
    <row r="70" spans="1:9" ht="15">
      <c r="A70" s="216" t="str">
        <f>A12</f>
        <v>5.5.</v>
      </c>
      <c r="B70" s="164" t="str">
        <f>B12</f>
        <v>Создание объекта аппаратно-программного комплекса «Безопасный город» муниципального образования</v>
      </c>
      <c r="C70" s="217" t="s">
        <v>319</v>
      </c>
      <c r="D70" s="217"/>
      <c r="E70" s="80">
        <f>E71+E72+E73+E74</f>
        <v>100</v>
      </c>
      <c r="F70" s="80">
        <f aca="true" t="shared" si="13" ref="F70:I70">F71+F72+F73+F74</f>
        <v>0</v>
      </c>
      <c r="G70" s="80">
        <f t="shared" si="13"/>
        <v>0</v>
      </c>
      <c r="H70" s="80">
        <f t="shared" si="13"/>
        <v>0</v>
      </c>
      <c r="I70" s="80">
        <f t="shared" si="13"/>
        <v>0</v>
      </c>
    </row>
    <row r="71" spans="1:9" ht="15">
      <c r="A71" s="216"/>
      <c r="B71" s="164"/>
      <c r="C71" s="218" t="s">
        <v>320</v>
      </c>
      <c r="D71" s="218"/>
      <c r="E71" s="81">
        <v>0</v>
      </c>
      <c r="F71" s="81">
        <v>0</v>
      </c>
      <c r="G71" s="81">
        <v>0</v>
      </c>
      <c r="H71" s="81">
        <v>0</v>
      </c>
      <c r="I71" s="81">
        <v>0</v>
      </c>
    </row>
    <row r="72" spans="1:9" ht="15">
      <c r="A72" s="216"/>
      <c r="B72" s="164"/>
      <c r="C72" s="218" t="s">
        <v>321</v>
      </c>
      <c r="D72" s="218"/>
      <c r="E72" s="81">
        <v>0</v>
      </c>
      <c r="F72" s="81">
        <v>0</v>
      </c>
      <c r="G72" s="81">
        <v>0</v>
      </c>
      <c r="H72" s="81">
        <v>0</v>
      </c>
      <c r="I72" s="81">
        <v>0</v>
      </c>
    </row>
    <row r="73" spans="1:9" ht="15">
      <c r="A73" s="216"/>
      <c r="B73" s="164"/>
      <c r="C73" s="218" t="s">
        <v>322</v>
      </c>
      <c r="D73" s="218"/>
      <c r="E73" s="81">
        <f>E12</f>
        <v>100</v>
      </c>
      <c r="F73" s="81">
        <f aca="true" t="shared" si="14" ref="F73:I73">F12</f>
        <v>0</v>
      </c>
      <c r="G73" s="81">
        <f t="shared" si="14"/>
        <v>0</v>
      </c>
      <c r="H73" s="81">
        <f t="shared" si="14"/>
        <v>0</v>
      </c>
      <c r="I73" s="81">
        <f t="shared" si="14"/>
        <v>0</v>
      </c>
    </row>
    <row r="74" spans="1:9" ht="15">
      <c r="A74" s="216"/>
      <c r="B74" s="164"/>
      <c r="C74" s="218" t="s">
        <v>323</v>
      </c>
      <c r="D74" s="218"/>
      <c r="E74" s="81">
        <v>0</v>
      </c>
      <c r="F74" s="81">
        <v>0</v>
      </c>
      <c r="G74" s="81">
        <v>0</v>
      </c>
      <c r="H74" s="81">
        <v>0</v>
      </c>
      <c r="I74" s="81">
        <v>0</v>
      </c>
    </row>
    <row r="75" spans="1:9" ht="15">
      <c r="A75" s="216" t="str">
        <f>A13</f>
        <v>5.6.</v>
      </c>
      <c r="B75" s="164" t="str">
        <f>B13</f>
        <v>Создание системы обеспечения вызова экстренных служб по единому номеру "112"</v>
      </c>
      <c r="C75" s="217" t="s">
        <v>319</v>
      </c>
      <c r="D75" s="217"/>
      <c r="E75" s="80">
        <f>E76+E77+E78+E79</f>
        <v>0</v>
      </c>
      <c r="F75" s="80">
        <f aca="true" t="shared" si="15" ref="F75:I75">F76+F77+F78+F79</f>
        <v>0</v>
      </c>
      <c r="G75" s="80">
        <f t="shared" si="15"/>
        <v>0</v>
      </c>
      <c r="H75" s="80">
        <f t="shared" si="15"/>
        <v>0</v>
      </c>
      <c r="I75" s="80">
        <f t="shared" si="15"/>
        <v>0</v>
      </c>
    </row>
    <row r="76" spans="1:9" ht="15">
      <c r="A76" s="216"/>
      <c r="B76" s="164"/>
      <c r="C76" s="218" t="s">
        <v>320</v>
      </c>
      <c r="D76" s="218"/>
      <c r="E76" s="81">
        <v>0</v>
      </c>
      <c r="F76" s="81">
        <v>0</v>
      </c>
      <c r="G76" s="81">
        <v>0</v>
      </c>
      <c r="H76" s="81">
        <v>0</v>
      </c>
      <c r="I76" s="81">
        <v>0</v>
      </c>
    </row>
    <row r="77" spans="1:9" ht="15">
      <c r="A77" s="216"/>
      <c r="B77" s="164"/>
      <c r="C77" s="218" t="s">
        <v>321</v>
      </c>
      <c r="D77" s="218"/>
      <c r="E77" s="81">
        <v>0</v>
      </c>
      <c r="F77" s="81">
        <v>0</v>
      </c>
      <c r="G77" s="81">
        <v>0</v>
      </c>
      <c r="H77" s="81">
        <v>0</v>
      </c>
      <c r="I77" s="81">
        <v>0</v>
      </c>
    </row>
    <row r="78" spans="1:9" ht="15">
      <c r="A78" s="216"/>
      <c r="B78" s="164"/>
      <c r="C78" s="218" t="s">
        <v>322</v>
      </c>
      <c r="D78" s="218"/>
      <c r="E78" s="81">
        <f>E13</f>
        <v>0</v>
      </c>
      <c r="F78" s="81">
        <f aca="true" t="shared" si="16" ref="F78:I78">F13</f>
        <v>0</v>
      </c>
      <c r="G78" s="81">
        <f t="shared" si="16"/>
        <v>0</v>
      </c>
      <c r="H78" s="81">
        <f t="shared" si="16"/>
        <v>0</v>
      </c>
      <c r="I78" s="81">
        <f t="shared" si="16"/>
        <v>0</v>
      </c>
    </row>
    <row r="79" spans="1:9" ht="15">
      <c r="A79" s="216"/>
      <c r="B79" s="164"/>
      <c r="C79" s="218" t="s">
        <v>323</v>
      </c>
      <c r="D79" s="218"/>
      <c r="E79" s="81">
        <v>0</v>
      </c>
      <c r="F79" s="81">
        <v>0</v>
      </c>
      <c r="G79" s="81">
        <v>0</v>
      </c>
      <c r="H79" s="81">
        <v>0</v>
      </c>
      <c r="I79" s="81">
        <v>0</v>
      </c>
    </row>
    <row r="80" spans="1:9" ht="15">
      <c r="A80" s="216" t="str">
        <f>A14</f>
        <v>5.7.</v>
      </c>
      <c r="B80" s="164" t="str">
        <f>B14</f>
        <v>Проведение командно-штабных учений и тренировок в организациях городского округа</v>
      </c>
      <c r="C80" s="217" t="s">
        <v>319</v>
      </c>
      <c r="D80" s="217"/>
      <c r="E80" s="80">
        <f>E81+E82+E83+E84</f>
        <v>0</v>
      </c>
      <c r="F80" s="80">
        <f aca="true" t="shared" si="17" ref="F80:I80">F81+F82+F83+F84</f>
        <v>0</v>
      </c>
      <c r="G80" s="80">
        <f t="shared" si="17"/>
        <v>0</v>
      </c>
      <c r="H80" s="80">
        <f t="shared" si="17"/>
        <v>0</v>
      </c>
      <c r="I80" s="80">
        <f t="shared" si="17"/>
        <v>0</v>
      </c>
    </row>
    <row r="81" spans="1:9" ht="15">
      <c r="A81" s="216"/>
      <c r="B81" s="164"/>
      <c r="C81" s="218" t="s">
        <v>320</v>
      </c>
      <c r="D81" s="218"/>
      <c r="E81" s="81">
        <v>0</v>
      </c>
      <c r="F81" s="81">
        <v>0</v>
      </c>
      <c r="G81" s="81">
        <v>0</v>
      </c>
      <c r="H81" s="81">
        <v>0</v>
      </c>
      <c r="I81" s="81">
        <v>0</v>
      </c>
    </row>
    <row r="82" spans="1:9" ht="15">
      <c r="A82" s="216"/>
      <c r="B82" s="164"/>
      <c r="C82" s="218" t="s">
        <v>321</v>
      </c>
      <c r="D82" s="218"/>
      <c r="E82" s="81">
        <v>0</v>
      </c>
      <c r="F82" s="81">
        <v>0</v>
      </c>
      <c r="G82" s="81">
        <v>0</v>
      </c>
      <c r="H82" s="81">
        <v>0</v>
      </c>
      <c r="I82" s="81">
        <v>0</v>
      </c>
    </row>
    <row r="83" spans="1:9" ht="15">
      <c r="A83" s="216"/>
      <c r="B83" s="164"/>
      <c r="C83" s="218" t="s">
        <v>322</v>
      </c>
      <c r="D83" s="218"/>
      <c r="E83" s="81">
        <f>E14</f>
        <v>0</v>
      </c>
      <c r="F83" s="81">
        <f aca="true" t="shared" si="18" ref="F83:I83">F14</f>
        <v>0</v>
      </c>
      <c r="G83" s="81">
        <f t="shared" si="18"/>
        <v>0</v>
      </c>
      <c r="H83" s="81">
        <f t="shared" si="18"/>
        <v>0</v>
      </c>
      <c r="I83" s="81">
        <f t="shared" si="18"/>
        <v>0</v>
      </c>
    </row>
    <row r="84" spans="1:9" ht="15">
      <c r="A84" s="216"/>
      <c r="B84" s="164"/>
      <c r="C84" s="218" t="s">
        <v>323</v>
      </c>
      <c r="D84" s="218"/>
      <c r="E84" s="81">
        <v>0</v>
      </c>
      <c r="F84" s="81">
        <v>0</v>
      </c>
      <c r="G84" s="81">
        <v>0</v>
      </c>
      <c r="H84" s="81">
        <v>0</v>
      </c>
      <c r="I84" s="81">
        <v>0</v>
      </c>
    </row>
    <row r="85" spans="1:9" ht="15">
      <c r="A85" s="216" t="str">
        <f>A15</f>
        <v>5.8.</v>
      </c>
      <c r="B85" s="164" t="str">
        <f>B15</f>
        <v>Подготовка и содержание в готовности необходимых сил и средств, для защиты населения и территорий от чрезвычайных ситуаций, обучение населения способам защиты и действиям в этих ситуациях</v>
      </c>
      <c r="C85" s="217" t="s">
        <v>319</v>
      </c>
      <c r="D85" s="217"/>
      <c r="E85" s="80">
        <f>E86+E87+E88+E89</f>
        <v>0</v>
      </c>
      <c r="F85" s="80">
        <f aca="true" t="shared" si="19" ref="F85:I85">F86+F87+F88+F89</f>
        <v>0</v>
      </c>
      <c r="G85" s="80">
        <f t="shared" si="19"/>
        <v>0</v>
      </c>
      <c r="H85" s="80">
        <f t="shared" si="19"/>
        <v>0</v>
      </c>
      <c r="I85" s="80">
        <f t="shared" si="19"/>
        <v>0</v>
      </c>
    </row>
    <row r="86" spans="1:9" ht="15">
      <c r="A86" s="216"/>
      <c r="B86" s="164"/>
      <c r="C86" s="218" t="s">
        <v>320</v>
      </c>
      <c r="D86" s="218"/>
      <c r="E86" s="81">
        <v>0</v>
      </c>
      <c r="F86" s="81">
        <v>0</v>
      </c>
      <c r="G86" s="81">
        <v>0</v>
      </c>
      <c r="H86" s="81">
        <v>0</v>
      </c>
      <c r="I86" s="81">
        <v>0</v>
      </c>
    </row>
    <row r="87" spans="1:9" ht="15">
      <c r="A87" s="216"/>
      <c r="B87" s="164"/>
      <c r="C87" s="218" t="s">
        <v>321</v>
      </c>
      <c r="D87" s="218"/>
      <c r="E87" s="81">
        <v>0</v>
      </c>
      <c r="F87" s="81">
        <v>0</v>
      </c>
      <c r="G87" s="81">
        <v>0</v>
      </c>
      <c r="H87" s="81">
        <v>0</v>
      </c>
      <c r="I87" s="81">
        <v>0</v>
      </c>
    </row>
    <row r="88" spans="1:9" ht="15">
      <c r="A88" s="216"/>
      <c r="B88" s="164"/>
      <c r="C88" s="218" t="s">
        <v>322</v>
      </c>
      <c r="D88" s="218"/>
      <c r="E88" s="81">
        <f>E15</f>
        <v>0</v>
      </c>
      <c r="F88" s="81">
        <f aca="true" t="shared" si="20" ref="F88:I88">F15</f>
        <v>0</v>
      </c>
      <c r="G88" s="81">
        <f t="shared" si="20"/>
        <v>0</v>
      </c>
      <c r="H88" s="81">
        <f t="shared" si="20"/>
        <v>0</v>
      </c>
      <c r="I88" s="81">
        <f t="shared" si="20"/>
        <v>0</v>
      </c>
    </row>
    <row r="89" spans="1:9" ht="15">
      <c r="A89" s="216"/>
      <c r="B89" s="164"/>
      <c r="C89" s="218" t="s">
        <v>323</v>
      </c>
      <c r="D89" s="218"/>
      <c r="E89" s="81">
        <v>0</v>
      </c>
      <c r="F89" s="81">
        <v>0</v>
      </c>
      <c r="G89" s="81">
        <v>0</v>
      </c>
      <c r="H89" s="81">
        <v>0</v>
      </c>
      <c r="I89" s="81">
        <v>0</v>
      </c>
    </row>
    <row r="90" spans="1:9" ht="15">
      <c r="A90" s="216" t="str">
        <f>A16</f>
        <v>5.9.</v>
      </c>
      <c r="B90" s="164" t="str">
        <f>B16</f>
        <v>Обустройство и содержание защитных сооружений ГО</v>
      </c>
      <c r="C90" s="217" t="s">
        <v>319</v>
      </c>
      <c r="D90" s="217"/>
      <c r="E90" s="80">
        <f>E91+E92+E93+E94</f>
        <v>0</v>
      </c>
      <c r="F90" s="80">
        <f aca="true" t="shared" si="21" ref="F90:I90">F91+F92+F93+F94</f>
        <v>0</v>
      </c>
      <c r="G90" s="80">
        <f t="shared" si="21"/>
        <v>0</v>
      </c>
      <c r="H90" s="80">
        <f t="shared" si="21"/>
        <v>0</v>
      </c>
      <c r="I90" s="80">
        <f t="shared" si="21"/>
        <v>0</v>
      </c>
    </row>
    <row r="91" spans="1:9" ht="15">
      <c r="A91" s="216"/>
      <c r="B91" s="164"/>
      <c r="C91" s="218" t="s">
        <v>320</v>
      </c>
      <c r="D91" s="218"/>
      <c r="E91" s="81">
        <v>0</v>
      </c>
      <c r="F91" s="81">
        <v>0</v>
      </c>
      <c r="G91" s="81">
        <v>0</v>
      </c>
      <c r="H91" s="81">
        <v>0</v>
      </c>
      <c r="I91" s="81">
        <v>0</v>
      </c>
    </row>
    <row r="92" spans="1:9" ht="15">
      <c r="A92" s="216"/>
      <c r="B92" s="164"/>
      <c r="C92" s="218" t="s">
        <v>321</v>
      </c>
      <c r="D92" s="218"/>
      <c r="E92" s="81">
        <f>E10</f>
        <v>0</v>
      </c>
      <c r="F92" s="81">
        <f aca="true" t="shared" si="22" ref="F92:I92">F10</f>
        <v>0</v>
      </c>
      <c r="G92" s="81">
        <f t="shared" si="22"/>
        <v>0</v>
      </c>
      <c r="H92" s="81">
        <f t="shared" si="22"/>
        <v>0</v>
      </c>
      <c r="I92" s="81">
        <f t="shared" si="22"/>
        <v>0</v>
      </c>
    </row>
    <row r="93" spans="1:9" ht="15">
      <c r="A93" s="216"/>
      <c r="B93" s="164"/>
      <c r="C93" s="218" t="s">
        <v>322</v>
      </c>
      <c r="D93" s="218"/>
      <c r="E93" s="81">
        <f>E16</f>
        <v>0</v>
      </c>
      <c r="F93" s="81">
        <f aca="true" t="shared" si="23" ref="F93:I93">F16</f>
        <v>0</v>
      </c>
      <c r="G93" s="81">
        <f t="shared" si="23"/>
        <v>0</v>
      </c>
      <c r="H93" s="81">
        <f t="shared" si="23"/>
        <v>0</v>
      </c>
      <c r="I93" s="81">
        <f t="shared" si="23"/>
        <v>0</v>
      </c>
    </row>
    <row r="94" spans="1:9" ht="15">
      <c r="A94" s="216"/>
      <c r="B94" s="164"/>
      <c r="C94" s="218" t="s">
        <v>323</v>
      </c>
      <c r="D94" s="218"/>
      <c r="E94" s="81">
        <v>0</v>
      </c>
      <c r="F94" s="81">
        <v>0</v>
      </c>
      <c r="G94" s="81">
        <v>0</v>
      </c>
      <c r="H94" s="81">
        <v>0</v>
      </c>
      <c r="I94" s="81">
        <v>0</v>
      </c>
    </row>
    <row r="95" spans="1:9" ht="15">
      <c r="A95" s="216" t="str">
        <f>A17</f>
        <v>5.10.</v>
      </c>
      <c r="B95" s="164" t="str">
        <f>B17</f>
        <v>Создание резервов финансовых и материальных ресурсов для ликвидации чрезвычайных ситуаций</v>
      </c>
      <c r="C95" s="217" t="s">
        <v>319</v>
      </c>
      <c r="D95" s="217"/>
      <c r="E95" s="80">
        <f>E96+E97+E98+E99</f>
        <v>0</v>
      </c>
      <c r="F95" s="80">
        <f aca="true" t="shared" si="24" ref="F95:I95">F96+F97+F98+F99</f>
        <v>0</v>
      </c>
      <c r="G95" s="80">
        <f t="shared" si="24"/>
        <v>0</v>
      </c>
      <c r="H95" s="80">
        <f t="shared" si="24"/>
        <v>0</v>
      </c>
      <c r="I95" s="80">
        <f t="shared" si="24"/>
        <v>0</v>
      </c>
    </row>
    <row r="96" spans="1:9" ht="15">
      <c r="A96" s="216"/>
      <c r="B96" s="164"/>
      <c r="C96" s="218" t="s">
        <v>320</v>
      </c>
      <c r="D96" s="218"/>
      <c r="E96" s="81">
        <v>0</v>
      </c>
      <c r="F96" s="81">
        <v>0</v>
      </c>
      <c r="G96" s="81">
        <v>0</v>
      </c>
      <c r="H96" s="81">
        <v>0</v>
      </c>
      <c r="I96" s="81">
        <v>0</v>
      </c>
    </row>
    <row r="97" spans="1:9" ht="15">
      <c r="A97" s="216"/>
      <c r="B97" s="164"/>
      <c r="C97" s="218" t="s">
        <v>321</v>
      </c>
      <c r="D97" s="218"/>
      <c r="E97" s="81">
        <v>0</v>
      </c>
      <c r="F97" s="81">
        <v>0</v>
      </c>
      <c r="G97" s="81">
        <v>0</v>
      </c>
      <c r="H97" s="81">
        <v>0</v>
      </c>
      <c r="I97" s="81">
        <v>0</v>
      </c>
    </row>
    <row r="98" spans="1:9" ht="15">
      <c r="A98" s="216"/>
      <c r="B98" s="164"/>
      <c r="C98" s="218" t="s">
        <v>322</v>
      </c>
      <c r="D98" s="218"/>
      <c r="E98" s="81">
        <f>E17</f>
        <v>0</v>
      </c>
      <c r="F98" s="81">
        <f aca="true" t="shared" si="25" ref="F98:I98">F17</f>
        <v>0</v>
      </c>
      <c r="G98" s="81">
        <f t="shared" si="25"/>
        <v>0</v>
      </c>
      <c r="H98" s="81">
        <f t="shared" si="25"/>
        <v>0</v>
      </c>
      <c r="I98" s="81">
        <f t="shared" si="25"/>
        <v>0</v>
      </c>
    </row>
    <row r="99" spans="1:9" ht="15">
      <c r="A99" s="216"/>
      <c r="B99" s="164"/>
      <c r="C99" s="218" t="s">
        <v>323</v>
      </c>
      <c r="D99" s="218"/>
      <c r="E99" s="81">
        <v>0</v>
      </c>
      <c r="F99" s="81">
        <v>0</v>
      </c>
      <c r="G99" s="81">
        <v>0</v>
      </c>
      <c r="H99" s="81">
        <v>0</v>
      </c>
      <c r="I99" s="81">
        <v>0</v>
      </c>
    </row>
    <row r="100" spans="1:9" ht="15">
      <c r="A100" s="216" t="str">
        <f>A18</f>
        <v>5.11.</v>
      </c>
      <c r="B100" s="164" t="str">
        <f>B18</f>
        <v>Создание и содержание в целях гражданской обороны запасов материально-технических, продовольственных, медицинских и иных средств</v>
      </c>
      <c r="C100" s="217" t="s">
        <v>319</v>
      </c>
      <c r="D100" s="217"/>
      <c r="E100" s="80">
        <f>E101+E102+E103+E104</f>
        <v>0</v>
      </c>
      <c r="F100" s="80">
        <f aca="true" t="shared" si="26" ref="F100:I100">F101+F102+F103+F104</f>
        <v>0</v>
      </c>
      <c r="G100" s="80">
        <f t="shared" si="26"/>
        <v>0</v>
      </c>
      <c r="H100" s="80">
        <f t="shared" si="26"/>
        <v>0</v>
      </c>
      <c r="I100" s="80">
        <f t="shared" si="26"/>
        <v>0</v>
      </c>
    </row>
    <row r="101" spans="1:9" ht="15">
      <c r="A101" s="216"/>
      <c r="B101" s="164"/>
      <c r="C101" s="218" t="s">
        <v>320</v>
      </c>
      <c r="D101" s="218"/>
      <c r="E101" s="81">
        <v>0</v>
      </c>
      <c r="F101" s="81">
        <v>0</v>
      </c>
      <c r="G101" s="81">
        <v>0</v>
      </c>
      <c r="H101" s="81">
        <v>0</v>
      </c>
      <c r="I101" s="81">
        <v>0</v>
      </c>
    </row>
    <row r="102" spans="1:9" ht="15">
      <c r="A102" s="216"/>
      <c r="B102" s="164"/>
      <c r="C102" s="218" t="s">
        <v>321</v>
      </c>
      <c r="D102" s="218"/>
      <c r="E102" s="81">
        <v>0</v>
      </c>
      <c r="F102" s="81">
        <v>0</v>
      </c>
      <c r="G102" s="81">
        <v>0</v>
      </c>
      <c r="H102" s="81">
        <v>0</v>
      </c>
      <c r="I102" s="81">
        <v>0</v>
      </c>
    </row>
    <row r="103" spans="1:9" ht="15">
      <c r="A103" s="216"/>
      <c r="B103" s="164"/>
      <c r="C103" s="218" t="s">
        <v>322</v>
      </c>
      <c r="D103" s="218"/>
      <c r="E103" s="81">
        <f>E18</f>
        <v>0</v>
      </c>
      <c r="F103" s="81">
        <f aca="true" t="shared" si="27" ref="F103:I103">F12</f>
        <v>0</v>
      </c>
      <c r="G103" s="81">
        <f t="shared" si="27"/>
        <v>0</v>
      </c>
      <c r="H103" s="81">
        <f t="shared" si="27"/>
        <v>0</v>
      </c>
      <c r="I103" s="81">
        <f t="shared" si="27"/>
        <v>0</v>
      </c>
    </row>
    <row r="104" spans="1:9" ht="15">
      <c r="A104" s="216"/>
      <c r="B104" s="164"/>
      <c r="C104" s="218" t="s">
        <v>323</v>
      </c>
      <c r="D104" s="218"/>
      <c r="E104" s="81">
        <v>0</v>
      </c>
      <c r="F104" s="81">
        <v>0</v>
      </c>
      <c r="G104" s="81">
        <v>0</v>
      </c>
      <c r="H104" s="81">
        <v>0</v>
      </c>
      <c r="I104" s="81">
        <v>0</v>
      </c>
    </row>
    <row r="105" spans="1:9" ht="15">
      <c r="A105" s="216" t="str">
        <f>A19</f>
        <v>5.12.</v>
      </c>
      <c r="B105" s="164" t="str">
        <f>B19</f>
        <v>Организация повышения количества обучающихся руководителей в области гражданской обороны, защиты от чрезвычайных ситуаций, обеспечения пожарной безопасности и безопасности на водных объектах</v>
      </c>
      <c r="C105" s="217" t="s">
        <v>319</v>
      </c>
      <c r="D105" s="217"/>
      <c r="E105" s="80">
        <f>E106+E107+E108+E109</f>
        <v>0</v>
      </c>
      <c r="F105" s="80">
        <f aca="true" t="shared" si="28" ref="F105:I105">F106+F107+F108+F109</f>
        <v>0</v>
      </c>
      <c r="G105" s="80">
        <f t="shared" si="28"/>
        <v>0</v>
      </c>
      <c r="H105" s="80">
        <f t="shared" si="28"/>
        <v>0</v>
      </c>
      <c r="I105" s="80">
        <f t="shared" si="28"/>
        <v>0</v>
      </c>
    </row>
    <row r="106" spans="1:9" ht="15">
      <c r="A106" s="216"/>
      <c r="B106" s="164"/>
      <c r="C106" s="218" t="s">
        <v>320</v>
      </c>
      <c r="D106" s="218"/>
      <c r="E106" s="81">
        <v>0</v>
      </c>
      <c r="F106" s="81">
        <v>0</v>
      </c>
      <c r="G106" s="81">
        <v>0</v>
      </c>
      <c r="H106" s="81">
        <v>0</v>
      </c>
      <c r="I106" s="81">
        <v>0</v>
      </c>
    </row>
    <row r="107" spans="1:9" ht="15">
      <c r="A107" s="216"/>
      <c r="B107" s="164"/>
      <c r="C107" s="218" t="s">
        <v>321</v>
      </c>
      <c r="D107" s="218"/>
      <c r="E107" s="81">
        <v>0</v>
      </c>
      <c r="F107" s="81">
        <v>0</v>
      </c>
      <c r="G107" s="81">
        <v>0</v>
      </c>
      <c r="H107" s="81">
        <v>0</v>
      </c>
      <c r="I107" s="81">
        <v>0</v>
      </c>
    </row>
    <row r="108" spans="1:9" ht="15">
      <c r="A108" s="216"/>
      <c r="B108" s="164"/>
      <c r="C108" s="218" t="s">
        <v>322</v>
      </c>
      <c r="D108" s="218"/>
      <c r="E108" s="81">
        <f>E19</f>
        <v>0</v>
      </c>
      <c r="F108" s="81">
        <f aca="true" t="shared" si="29" ref="F108:I108">F19</f>
        <v>0</v>
      </c>
      <c r="G108" s="81">
        <f t="shared" si="29"/>
        <v>0</v>
      </c>
      <c r="H108" s="81">
        <f t="shared" si="29"/>
        <v>0</v>
      </c>
      <c r="I108" s="81">
        <f t="shared" si="29"/>
        <v>0</v>
      </c>
    </row>
    <row r="109" spans="1:9" ht="15">
      <c r="A109" s="216"/>
      <c r="B109" s="164"/>
      <c r="C109" s="218" t="s">
        <v>323</v>
      </c>
      <c r="D109" s="218"/>
      <c r="E109" s="81">
        <v>0</v>
      </c>
      <c r="F109" s="81">
        <v>0</v>
      </c>
      <c r="G109" s="81">
        <v>0</v>
      </c>
      <c r="H109" s="81">
        <v>0</v>
      </c>
      <c r="I109" s="81">
        <v>0</v>
      </c>
    </row>
  </sheetData>
  <mergeCells count="110">
    <mergeCell ref="A105:A109"/>
    <mergeCell ref="B105:B109"/>
    <mergeCell ref="C105:D105"/>
    <mergeCell ref="C106:D106"/>
    <mergeCell ref="C107:D107"/>
    <mergeCell ref="C108:D108"/>
    <mergeCell ref="C109:D109"/>
    <mergeCell ref="A100:A104"/>
    <mergeCell ref="B100:B104"/>
    <mergeCell ref="C100:D100"/>
    <mergeCell ref="C101:D101"/>
    <mergeCell ref="C102:D102"/>
    <mergeCell ref="C103:D103"/>
    <mergeCell ref="C104:D104"/>
    <mergeCell ref="A95:A99"/>
    <mergeCell ref="B95:B99"/>
    <mergeCell ref="C95:D95"/>
    <mergeCell ref="C96:D96"/>
    <mergeCell ref="C97:D97"/>
    <mergeCell ref="C98:D98"/>
    <mergeCell ref="C99:D99"/>
    <mergeCell ref="A90:A94"/>
    <mergeCell ref="B90:B94"/>
    <mergeCell ref="C90:D90"/>
    <mergeCell ref="C91:D91"/>
    <mergeCell ref="C92:D92"/>
    <mergeCell ref="C93:D93"/>
    <mergeCell ref="C94:D94"/>
    <mergeCell ref="A85:A89"/>
    <mergeCell ref="B85:B89"/>
    <mergeCell ref="C85:D85"/>
    <mergeCell ref="C86:D86"/>
    <mergeCell ref="C87:D87"/>
    <mergeCell ref="C88:D88"/>
    <mergeCell ref="C89:D89"/>
    <mergeCell ref="A80:A84"/>
    <mergeCell ref="B80:B84"/>
    <mergeCell ref="C80:D80"/>
    <mergeCell ref="C81:D81"/>
    <mergeCell ref="C82:D82"/>
    <mergeCell ref="C83:D83"/>
    <mergeCell ref="C84:D84"/>
    <mergeCell ref="A75:A79"/>
    <mergeCell ref="B75:B79"/>
    <mergeCell ref="C75:D75"/>
    <mergeCell ref="C76:D76"/>
    <mergeCell ref="C77:D77"/>
    <mergeCell ref="C78:D78"/>
    <mergeCell ref="C79:D79"/>
    <mergeCell ref="A70:A74"/>
    <mergeCell ref="B70:B74"/>
    <mergeCell ref="C70:D70"/>
    <mergeCell ref="C71:D71"/>
    <mergeCell ref="C72:D72"/>
    <mergeCell ref="C73:D73"/>
    <mergeCell ref="C74:D74"/>
    <mergeCell ref="A65:A69"/>
    <mergeCell ref="B65:B69"/>
    <mergeCell ref="C65:D65"/>
    <mergeCell ref="C66:D66"/>
    <mergeCell ref="C67:D67"/>
    <mergeCell ref="C68:D68"/>
    <mergeCell ref="C69:D69"/>
    <mergeCell ref="A60:A64"/>
    <mergeCell ref="B60:B64"/>
    <mergeCell ref="C60:D60"/>
    <mergeCell ref="C61:D61"/>
    <mergeCell ref="C62:D62"/>
    <mergeCell ref="C63:D63"/>
    <mergeCell ref="C64:D64"/>
    <mergeCell ref="A55:A59"/>
    <mergeCell ref="B55:B59"/>
    <mergeCell ref="C55:D55"/>
    <mergeCell ref="C56:D56"/>
    <mergeCell ref="C57:D57"/>
    <mergeCell ref="C58:D58"/>
    <mergeCell ref="C59:D59"/>
    <mergeCell ref="A50:A54"/>
    <mergeCell ref="B50:B54"/>
    <mergeCell ref="C50:D50"/>
    <mergeCell ref="C51:D51"/>
    <mergeCell ref="C52:D52"/>
    <mergeCell ref="C53:D53"/>
    <mergeCell ref="C54:D54"/>
    <mergeCell ref="C44:D44"/>
    <mergeCell ref="A45:A49"/>
    <mergeCell ref="B45:B49"/>
    <mergeCell ref="C45:D45"/>
    <mergeCell ref="C46:D46"/>
    <mergeCell ref="C47:D47"/>
    <mergeCell ref="C48:D48"/>
    <mergeCell ref="C49:D49"/>
    <mergeCell ref="A37:A38"/>
    <mergeCell ref="D37:H37"/>
    <mergeCell ref="D38:H38"/>
    <mergeCell ref="A40:H40"/>
    <mergeCell ref="A42:A43"/>
    <mergeCell ref="B42:B43"/>
    <mergeCell ref="C42:D43"/>
    <mergeCell ref="E42:I42"/>
    <mergeCell ref="B7:C7"/>
    <mergeCell ref="C8:C19"/>
    <mergeCell ref="A1:A2"/>
    <mergeCell ref="D1:I1"/>
    <mergeCell ref="A3:I3"/>
    <mergeCell ref="A4:A5"/>
    <mergeCell ref="B4:B5"/>
    <mergeCell ref="C4:C5"/>
    <mergeCell ref="D4:D5"/>
    <mergeCell ref="E4:I4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1">
      <selection activeCell="E59" sqref="E59:I59"/>
    </sheetView>
  </sheetViews>
  <sheetFormatPr defaultColWidth="9.140625" defaultRowHeight="15"/>
  <cols>
    <col min="1" max="1" width="14.57421875" style="0" customWidth="1"/>
    <col min="2" max="2" width="35.57421875" style="0" customWidth="1"/>
    <col min="3" max="3" width="25.57421875" style="0" customWidth="1"/>
    <col min="4" max="4" width="14.421875" style="0" customWidth="1"/>
  </cols>
  <sheetData>
    <row r="1" spans="1:9" ht="15">
      <c r="A1" s="168"/>
      <c r="D1" s="147" t="s">
        <v>130</v>
      </c>
      <c r="E1" s="147"/>
      <c r="F1" s="147"/>
      <c r="G1" s="147"/>
      <c r="H1" s="147"/>
      <c r="I1" s="147"/>
    </row>
    <row r="2" spans="1:2" ht="15">
      <c r="A2" s="168"/>
      <c r="B2" s="29"/>
    </row>
    <row r="3" spans="1:9" ht="36" customHeight="1">
      <c r="A3" s="179" t="s">
        <v>429</v>
      </c>
      <c r="B3" s="179"/>
      <c r="C3" s="179"/>
      <c r="D3" s="179"/>
      <c r="E3" s="179"/>
      <c r="F3" s="179"/>
      <c r="G3" s="179"/>
      <c r="H3" s="179"/>
      <c r="I3" s="179"/>
    </row>
    <row r="4" spans="1:9" ht="15">
      <c r="A4" s="170" t="s">
        <v>289</v>
      </c>
      <c r="B4" s="170" t="s">
        <v>430</v>
      </c>
      <c r="C4" s="170" t="s">
        <v>428</v>
      </c>
      <c r="D4" s="170" t="s">
        <v>292</v>
      </c>
      <c r="E4" s="170" t="s">
        <v>293</v>
      </c>
      <c r="F4" s="170"/>
      <c r="G4" s="170"/>
      <c r="H4" s="170"/>
      <c r="I4" s="170"/>
    </row>
    <row r="5" spans="1:9" ht="26.25" customHeight="1">
      <c r="A5" s="170"/>
      <c r="B5" s="170"/>
      <c r="C5" s="170"/>
      <c r="D5" s="170"/>
      <c r="E5" s="37">
        <v>2017</v>
      </c>
      <c r="F5" s="37">
        <v>2018</v>
      </c>
      <c r="G5" s="37">
        <v>2019</v>
      </c>
      <c r="H5" s="37">
        <v>2020</v>
      </c>
      <c r="I5" s="37">
        <v>2021</v>
      </c>
    </row>
    <row r="6" spans="1:9" ht="1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</row>
    <row r="7" spans="1:9" ht="31.5" customHeight="1">
      <c r="A7" s="67" t="str">
        <f>'МП пр.№4'!A64</f>
        <v>Подпрограмма 7</v>
      </c>
      <c r="B7" s="213" t="str">
        <f>'МП пр.№4'!B64:C64</f>
        <v>«Комплексное развитие систем коммунальной инфраструктуры муниципального образования «Городской округ «Город Козьмодемьянск»</v>
      </c>
      <c r="C7" s="214"/>
      <c r="D7" s="35" t="str">
        <f>'МП пр.№4'!D64</f>
        <v>903  0000   0470000000</v>
      </c>
      <c r="E7" s="64">
        <f>'МП пр.№4'!E64</f>
        <v>5200</v>
      </c>
      <c r="F7" s="64">
        <f>'МП пр.№4'!F64</f>
        <v>0</v>
      </c>
      <c r="G7" s="64">
        <f>'МП пр.№4'!G64</f>
        <v>0</v>
      </c>
      <c r="H7" s="64">
        <f>'МП пр.№4'!H64</f>
        <v>13245</v>
      </c>
      <c r="I7" s="64">
        <f>'МП пр.№4'!I64</f>
        <v>5225</v>
      </c>
    </row>
    <row r="8" spans="1:9" ht="37.5" customHeight="1">
      <c r="A8" s="61" t="str">
        <f>'МП пр.№4'!A65</f>
        <v>7.1.</v>
      </c>
      <c r="B8" s="78" t="str">
        <f>'МП пр.№4'!B65</f>
        <v>Строительство, реконструкция и модернизация объектов централизованной системы водоснабжения</v>
      </c>
      <c r="C8" s="165" t="str">
        <f>'МП пр.№4'!C65</f>
        <v>Ответственный исполнитель – отдел архитектуры, строительства и ГО и ЧС соисполнители – администрация городского округа «Город Козьмодемьянск», Финансовое управление муниципального образования «Городской округ «Город Козьмодемьянск»</v>
      </c>
      <c r="D8" s="38" t="str">
        <f>'МП пр.№4'!D65</f>
        <v>903  0502   0470100000</v>
      </c>
      <c r="E8" s="65">
        <f>'МП пр.№4'!E65</f>
        <v>1500</v>
      </c>
      <c r="F8" s="65">
        <f>'МП пр.№4'!F65</f>
        <v>0</v>
      </c>
      <c r="G8" s="65">
        <f>'МП пр.№4'!G65</f>
        <v>0</v>
      </c>
      <c r="H8" s="65">
        <f>'МП пр.№4'!H65</f>
        <v>5965</v>
      </c>
      <c r="I8" s="65">
        <f>'МП пр.№4'!I65</f>
        <v>1725</v>
      </c>
    </row>
    <row r="9" spans="1:9" ht="38.25">
      <c r="A9" s="61"/>
      <c r="B9" s="78" t="str">
        <f>'МП пр.№4'!B66</f>
        <v>Инвестиции на организацию централизованного водоснабжения на территории микрорайона «Черемушки»</v>
      </c>
      <c r="C9" s="166"/>
      <c r="D9" s="38" t="str">
        <f>'МП пр.№4'!D66</f>
        <v>903  0502  04700149420</v>
      </c>
      <c r="E9" s="65">
        <f>'МП пр.№4'!E66</f>
        <v>0</v>
      </c>
      <c r="F9" s="65">
        <f>'МП пр.№4'!F66</f>
        <v>0</v>
      </c>
      <c r="G9" s="65">
        <f>'МП пр.№4'!G66</f>
        <v>0</v>
      </c>
      <c r="H9" s="65">
        <f>'МП пр.№4'!H66</f>
        <v>0</v>
      </c>
      <c r="I9" s="65">
        <f>'МП пр.№4'!I66</f>
        <v>0</v>
      </c>
    </row>
    <row r="10" spans="1:9" ht="63.75">
      <c r="A10" s="61"/>
      <c r="B10" s="78" t="str">
        <f>'МП пр.№4'!B67</f>
        <v xml:space="preserve"> Строительство, реконструкция и модернизация объектов централизованной системы водоснабжения (монтаж двух скважин  на станции 2 подъема водозабора)</v>
      </c>
      <c r="C10" s="166"/>
      <c r="D10" s="38" t="str">
        <f>'МП пр.№4'!D67</f>
        <v>903  0502  04700149420</v>
      </c>
      <c r="E10" s="65">
        <f>'МП пр.№4'!E67</f>
        <v>1500</v>
      </c>
      <c r="F10" s="65">
        <f>'МП пр.№4'!F67</f>
        <v>0</v>
      </c>
      <c r="G10" s="65">
        <f>'МП пр.№4'!G67</f>
        <v>0</v>
      </c>
      <c r="H10" s="65">
        <f>'МП пр.№4'!H67</f>
        <v>3500</v>
      </c>
      <c r="I10" s="65">
        <f>'МП пр.№4'!I67</f>
        <v>0</v>
      </c>
    </row>
    <row r="11" spans="1:9" ht="25.5">
      <c r="A11" s="61"/>
      <c r="B11" s="78" t="str">
        <f>'МП пр.№4'!B68</f>
        <v>Строительство дополнительного водовода в 3 микрорайоне (закольцовка)</v>
      </c>
      <c r="C11" s="166"/>
      <c r="D11" s="38" t="str">
        <f>'МП пр.№4'!D68</f>
        <v>903  0502  04700149420</v>
      </c>
      <c r="E11" s="65">
        <f>'МП пр.№4'!E68</f>
        <v>0</v>
      </c>
      <c r="F11" s="65">
        <f>'МП пр.№4'!F68</f>
        <v>0</v>
      </c>
      <c r="G11" s="65">
        <f>'МП пр.№4'!G68</f>
        <v>0</v>
      </c>
      <c r="H11" s="65">
        <f>'МП пр.№4'!H68</f>
        <v>1725</v>
      </c>
      <c r="I11" s="65">
        <f>'МП пр.№4'!I68</f>
        <v>1725</v>
      </c>
    </row>
    <row r="12" spans="1:9" ht="25.5">
      <c r="A12" s="61"/>
      <c r="B12" s="78" t="str">
        <f>'МП пр.№4'!B69</f>
        <v>Прокладка водопровода в нижнюю часть города</v>
      </c>
      <c r="C12" s="166"/>
      <c r="D12" s="38" t="str">
        <f>'МП пр.№4'!D69</f>
        <v>903  0502  04700149420</v>
      </c>
      <c r="E12" s="65">
        <f>'МП пр.№4'!E69</f>
        <v>0</v>
      </c>
      <c r="F12" s="65">
        <f>'МП пр.№4'!F69</f>
        <v>0</v>
      </c>
      <c r="G12" s="65">
        <f>'МП пр.№4'!G69</f>
        <v>0</v>
      </c>
      <c r="H12" s="65">
        <f>'МП пр.№4'!H69</f>
        <v>740</v>
      </c>
      <c r="I12" s="65">
        <f>'МП пр.№4'!I69</f>
        <v>0</v>
      </c>
    </row>
    <row r="13" spans="1:9" ht="39.75" customHeight="1">
      <c r="A13" s="61" t="str">
        <f>'МП пр.№4'!A70</f>
        <v>7.2.</v>
      </c>
      <c r="B13" s="78" t="str">
        <f>'МП пр.№4'!B70</f>
        <v>Строительство, реконструкция и модернизация объектов централизованной системы водоотведения</v>
      </c>
      <c r="C13" s="166"/>
      <c r="D13" s="38" t="str">
        <f>'МП пр.№4'!D70</f>
        <v>903 0502     0470249420</v>
      </c>
      <c r="E13" s="65">
        <f>'МП пр.№4'!E70</f>
        <v>3500</v>
      </c>
      <c r="F13" s="65">
        <f>'МП пр.№4'!F70</f>
        <v>0</v>
      </c>
      <c r="G13" s="65">
        <f>'МП пр.№4'!G70</f>
        <v>0</v>
      </c>
      <c r="H13" s="65">
        <f>'МП пр.№4'!H70</f>
        <v>2000</v>
      </c>
      <c r="I13" s="65">
        <f>'МП пр.№4'!I70</f>
        <v>2000</v>
      </c>
    </row>
    <row r="14" spans="1:9" ht="25.5">
      <c r="A14" s="61"/>
      <c r="B14" s="78" t="str">
        <f>'МП пр.№4'!B71</f>
        <v>Строительство самотечного коллектора</v>
      </c>
      <c r="C14" s="166"/>
      <c r="D14" s="38" t="str">
        <f>'МП пр.№4'!D71</f>
        <v>903 0502     0470249420</v>
      </c>
      <c r="E14" s="65">
        <f>'МП пр.№4'!E71</f>
        <v>0</v>
      </c>
      <c r="F14" s="65">
        <f>'МП пр.№4'!F71</f>
        <v>0</v>
      </c>
      <c r="G14" s="65">
        <f>'МП пр.№4'!G71</f>
        <v>0</v>
      </c>
      <c r="H14" s="65">
        <f>'МП пр.№4'!H71</f>
        <v>1500</v>
      </c>
      <c r="I14" s="65">
        <f>'МП пр.№4'!I71</f>
        <v>1500</v>
      </c>
    </row>
    <row r="15" spans="1:9" ht="25.5">
      <c r="A15" s="61"/>
      <c r="B15" s="78" t="str">
        <f>'МП пр.№4'!B72</f>
        <v>Реконструкция очистных сооружений</v>
      </c>
      <c r="C15" s="166"/>
      <c r="D15" s="38" t="str">
        <f>'МП пр.№4'!D72</f>
        <v>903 0502     0470249420</v>
      </c>
      <c r="E15" s="65">
        <f>'МП пр.№4'!E72</f>
        <v>3500</v>
      </c>
      <c r="F15" s="65">
        <f>'МП пр.№4'!F72</f>
        <v>0</v>
      </c>
      <c r="G15" s="65">
        <f>'МП пр.№4'!G72</f>
        <v>0</v>
      </c>
      <c r="H15" s="65">
        <f>'МП пр.№4'!H72</f>
        <v>500</v>
      </c>
      <c r="I15" s="65">
        <f>'МП пр.№4'!I72</f>
        <v>500</v>
      </c>
    </row>
    <row r="16" spans="1:9" ht="38.25">
      <c r="A16" s="61" t="str">
        <f>'МП пр.№4'!A73</f>
        <v>7.3.</v>
      </c>
      <c r="B16" s="78" t="str">
        <f>'МП пр.№4'!B73</f>
        <v>Строительство, реконструкция и техническое перевооружение системы теплоснабжения</v>
      </c>
      <c r="C16" s="166"/>
      <c r="D16" s="38" t="str">
        <f>'МП пр.№4'!D73</f>
        <v>903 0502     0470300000</v>
      </c>
      <c r="E16" s="65">
        <f>'МП пр.№4'!E73</f>
        <v>0</v>
      </c>
      <c r="F16" s="65">
        <f>'МП пр.№4'!F73</f>
        <v>0</v>
      </c>
      <c r="G16" s="65">
        <f>'МП пр.№4'!G73</f>
        <v>0</v>
      </c>
      <c r="H16" s="65">
        <f>'МП пр.№4'!H73</f>
        <v>0</v>
      </c>
      <c r="I16" s="65">
        <f>'МП пр.№4'!I73</f>
        <v>0</v>
      </c>
    </row>
    <row r="17" spans="1:9" ht="25.5">
      <c r="A17" s="61" t="str">
        <f>'МП пр.№4'!A74</f>
        <v>7.4.</v>
      </c>
      <c r="B17" s="78" t="str">
        <f>'МП пр.№4'!B74</f>
        <v>Строительство, реконструкция системы электроснабжения</v>
      </c>
      <c r="C17" s="166"/>
      <c r="D17" s="38" t="str">
        <f>'МП пр.№4'!D74</f>
        <v>903 0502    0470449400</v>
      </c>
      <c r="E17" s="65">
        <f>'МП пр.№4'!E74</f>
        <v>200</v>
      </c>
      <c r="F17" s="65">
        <f>'МП пр.№4'!F74</f>
        <v>0</v>
      </c>
      <c r="G17" s="65">
        <f>'МП пр.№4'!G74</f>
        <v>0</v>
      </c>
      <c r="H17" s="65">
        <f>'МП пр.№4'!H74</f>
        <v>3180</v>
      </c>
      <c r="I17" s="65">
        <f>'МП пр.№4'!I74</f>
        <v>1500</v>
      </c>
    </row>
    <row r="18" spans="1:9" ht="38.25">
      <c r="A18" s="61"/>
      <c r="B18" s="78" t="str">
        <f>'МП пр.№4'!B75</f>
        <v>Инвестиции на организацию электроснабжения на территории микрорайона «Черемушки»</v>
      </c>
      <c r="C18" s="166"/>
      <c r="D18" s="38" t="str">
        <f>'МП пр.№4'!D75</f>
        <v>903 0502    0470449400</v>
      </c>
      <c r="E18" s="65">
        <f>'МП пр.№4'!E75</f>
        <v>0</v>
      </c>
      <c r="F18" s="65">
        <f>'МП пр.№4'!F75</f>
        <v>0</v>
      </c>
      <c r="G18" s="65">
        <f>'МП пр.№4'!G75</f>
        <v>0</v>
      </c>
      <c r="H18" s="65">
        <f>'МП пр.№4'!H75</f>
        <v>3180</v>
      </c>
      <c r="I18" s="65">
        <f>'МП пр.№4'!I75</f>
        <v>1500</v>
      </c>
    </row>
    <row r="19" spans="1:9" ht="25.5">
      <c r="A19" s="61" t="str">
        <f>'МП пр.№4'!A76</f>
        <v>7.5.</v>
      </c>
      <c r="B19" s="78" t="str">
        <f>'МП пр.№4'!B76</f>
        <v>Строительство, реконструкция системы газоснабжения</v>
      </c>
      <c r="C19" s="166"/>
      <c r="D19" s="38" t="str">
        <f>'МП пр.№4'!D76</f>
        <v>902 0502     0470549410</v>
      </c>
      <c r="E19" s="65">
        <f>'МП пр.№4'!E76</f>
        <v>0</v>
      </c>
      <c r="F19" s="65">
        <f>'МП пр.№4'!F76</f>
        <v>0</v>
      </c>
      <c r="G19" s="65">
        <f>'МП пр.№4'!G76</f>
        <v>0</v>
      </c>
      <c r="H19" s="65">
        <f>'МП пр.№4'!H76</f>
        <v>2100</v>
      </c>
      <c r="I19" s="65">
        <f>'МП пр.№4'!I76</f>
        <v>0</v>
      </c>
    </row>
    <row r="20" spans="1:9" ht="38.25">
      <c r="A20" s="61"/>
      <c r="B20" s="78" t="str">
        <f>'МП пр.№4'!B77</f>
        <v>Инвестиции на организацию газоснабжения на территории микрорайона «Черемушки»</v>
      </c>
      <c r="C20" s="167"/>
      <c r="D20" s="38" t="str">
        <f>'МП пр.№4'!D77</f>
        <v>902 0502     0470549410</v>
      </c>
      <c r="E20" s="65">
        <f>'МП пр.№4'!E77</f>
        <v>0</v>
      </c>
      <c r="F20" s="65">
        <f>'МП пр.№4'!F77</f>
        <v>0</v>
      </c>
      <c r="G20" s="65">
        <f>'МП пр.№4'!G77</f>
        <v>0</v>
      </c>
      <c r="H20" s="65">
        <f>'МП пр.№4'!H77</f>
        <v>2100</v>
      </c>
      <c r="I20" s="65">
        <f>'МП пр.№4'!I77</f>
        <v>0</v>
      </c>
    </row>
    <row r="21" spans="1:9" ht="15">
      <c r="A21" s="225" t="str">
        <f>'МП пр.№4'!A78</f>
        <v>Подпрограмма 8</v>
      </c>
      <c r="B21" s="225"/>
      <c r="C21" s="225"/>
      <c r="D21" s="225"/>
      <c r="E21" s="225"/>
      <c r="F21" s="225"/>
      <c r="G21" s="225"/>
      <c r="H21" s="225"/>
      <c r="I21" s="225"/>
    </row>
    <row r="48" spans="1:8" ht="15">
      <c r="A48" s="162"/>
      <c r="D48" s="147" t="s">
        <v>238</v>
      </c>
      <c r="E48" s="147"/>
      <c r="F48" s="147"/>
      <c r="G48" s="147"/>
      <c r="H48" s="147"/>
    </row>
    <row r="49" spans="1:8" ht="15">
      <c r="A49" s="162"/>
      <c r="D49" s="147"/>
      <c r="E49" s="147"/>
      <c r="F49" s="147"/>
      <c r="G49" s="147"/>
      <c r="H49" s="147"/>
    </row>
    <row r="50" ht="18.75">
      <c r="A50" s="9"/>
    </row>
    <row r="51" spans="1:8" ht="18.75">
      <c r="A51" s="179" t="s">
        <v>433</v>
      </c>
      <c r="B51" s="179"/>
      <c r="C51" s="179"/>
      <c r="D51" s="179"/>
      <c r="E51" s="179"/>
      <c r="F51" s="179"/>
      <c r="G51" s="179"/>
      <c r="H51" s="179"/>
    </row>
    <row r="52" ht="18.75">
      <c r="A52" s="9"/>
    </row>
    <row r="53" spans="1:9" ht="15.75">
      <c r="A53" s="186" t="s">
        <v>289</v>
      </c>
      <c r="B53" s="186" t="s">
        <v>315</v>
      </c>
      <c r="C53" s="202" t="s">
        <v>316</v>
      </c>
      <c r="D53" s="203"/>
      <c r="E53" s="186" t="s">
        <v>317</v>
      </c>
      <c r="F53" s="186"/>
      <c r="G53" s="186"/>
      <c r="H53" s="186"/>
      <c r="I53" s="186"/>
    </row>
    <row r="54" spans="1:9" ht="15.75">
      <c r="A54" s="186"/>
      <c r="B54" s="186"/>
      <c r="C54" s="204"/>
      <c r="D54" s="205"/>
      <c r="E54" s="79">
        <v>2017</v>
      </c>
      <c r="F54" s="79">
        <v>2018</v>
      </c>
      <c r="G54" s="79">
        <v>2019</v>
      </c>
      <c r="H54" s="79">
        <v>2020</v>
      </c>
      <c r="I54" s="79">
        <v>2021</v>
      </c>
    </row>
    <row r="55" spans="1:9" ht="15.75">
      <c r="A55" s="77">
        <v>1</v>
      </c>
      <c r="B55" s="77">
        <v>2</v>
      </c>
      <c r="C55" s="206">
        <v>3</v>
      </c>
      <c r="D55" s="207"/>
      <c r="E55" s="77">
        <v>4</v>
      </c>
      <c r="F55" s="77">
        <v>5</v>
      </c>
      <c r="G55" s="77">
        <v>6</v>
      </c>
      <c r="H55" s="77">
        <v>7</v>
      </c>
      <c r="I55" s="76">
        <v>8</v>
      </c>
    </row>
    <row r="56" spans="1:9" ht="15">
      <c r="A56" s="200" t="s">
        <v>432</v>
      </c>
      <c r="B56" s="223" t="str">
        <f>B7</f>
        <v>«Комплексное развитие систем коммунальной инфраструктуры муниципального образования «Городской округ «Город Козьмодемьянск»</v>
      </c>
      <c r="C56" s="217" t="s">
        <v>319</v>
      </c>
      <c r="D56" s="217"/>
      <c r="E56" s="80">
        <f>SUM(E57:E60)</f>
        <v>5200</v>
      </c>
      <c r="F56" s="80">
        <f aca="true" t="shared" si="0" ref="F56:I56">SUM(F57:F60)</f>
        <v>0</v>
      </c>
      <c r="G56" s="80">
        <f t="shared" si="0"/>
        <v>0</v>
      </c>
      <c r="H56" s="80">
        <f t="shared" si="0"/>
        <v>13245</v>
      </c>
      <c r="I56" s="80">
        <f t="shared" si="0"/>
        <v>5225</v>
      </c>
    </row>
    <row r="57" spans="1:9" ht="15">
      <c r="A57" s="200"/>
      <c r="B57" s="223"/>
      <c r="C57" s="218" t="s">
        <v>320</v>
      </c>
      <c r="D57" s="218"/>
      <c r="E57" s="81">
        <f>E67+E72+E77+E82+E92+E97+E102+E112+E122</f>
        <v>0</v>
      </c>
      <c r="F57" s="81">
        <f aca="true" t="shared" si="1" ref="F57:I57">F67+F72+F77+F82+F92+F97+F102+F112+F122</f>
        <v>0</v>
      </c>
      <c r="G57" s="81">
        <f t="shared" si="1"/>
        <v>0</v>
      </c>
      <c r="H57" s="81">
        <f t="shared" si="1"/>
        <v>0</v>
      </c>
      <c r="I57" s="81">
        <f t="shared" si="1"/>
        <v>0</v>
      </c>
    </row>
    <row r="58" spans="1:9" ht="15">
      <c r="A58" s="200"/>
      <c r="B58" s="223"/>
      <c r="C58" s="218" t="s">
        <v>321</v>
      </c>
      <c r="D58" s="218"/>
      <c r="E58" s="81">
        <f aca="true" t="shared" si="2" ref="E58:I60">E68+E73+E78+E83+E93+E98+E103+E113+E123</f>
        <v>0</v>
      </c>
      <c r="F58" s="81">
        <f t="shared" si="2"/>
        <v>0</v>
      </c>
      <c r="G58" s="81">
        <f t="shared" si="2"/>
        <v>0</v>
      </c>
      <c r="H58" s="81">
        <f t="shared" si="2"/>
        <v>0</v>
      </c>
      <c r="I58" s="81">
        <f t="shared" si="2"/>
        <v>0</v>
      </c>
    </row>
    <row r="59" spans="1:9" ht="15">
      <c r="A59" s="200"/>
      <c r="B59" s="223"/>
      <c r="C59" s="218" t="s">
        <v>322</v>
      </c>
      <c r="D59" s="218"/>
      <c r="E59" s="81">
        <f>E69+E74+E79+E84+E94+E99+E104+E109+E124</f>
        <v>5200</v>
      </c>
      <c r="F59" s="81">
        <f aca="true" t="shared" si="3" ref="F59:I59">F69+F74+F79+F84+F94+F99+F104+F109+F124</f>
        <v>0</v>
      </c>
      <c r="G59" s="81">
        <f t="shared" si="3"/>
        <v>0</v>
      </c>
      <c r="H59" s="81">
        <f t="shared" si="3"/>
        <v>13245</v>
      </c>
      <c r="I59" s="81">
        <f t="shared" si="3"/>
        <v>5225</v>
      </c>
    </row>
    <row r="60" spans="1:9" ht="15">
      <c r="A60" s="200"/>
      <c r="B60" s="223"/>
      <c r="C60" s="218" t="s">
        <v>323</v>
      </c>
      <c r="D60" s="218"/>
      <c r="E60" s="81">
        <f t="shared" si="2"/>
        <v>0</v>
      </c>
      <c r="F60" s="81">
        <f t="shared" si="2"/>
        <v>0</v>
      </c>
      <c r="G60" s="81">
        <f t="shared" si="2"/>
        <v>0</v>
      </c>
      <c r="H60" s="81">
        <f t="shared" si="2"/>
        <v>0</v>
      </c>
      <c r="I60" s="81">
        <f t="shared" si="2"/>
        <v>0</v>
      </c>
    </row>
    <row r="61" spans="1:9" ht="15">
      <c r="A61" s="222" t="str">
        <f>A8</f>
        <v>7.1.</v>
      </c>
      <c r="B61" s="164" t="str">
        <f>B8</f>
        <v>Строительство, реконструкция и модернизация объектов централизованной системы водоснабжения</v>
      </c>
      <c r="C61" s="217" t="s">
        <v>319</v>
      </c>
      <c r="D61" s="217"/>
      <c r="E61" s="80">
        <f>E62+E63+E64+E65</f>
        <v>1500</v>
      </c>
      <c r="F61" s="80">
        <f aca="true" t="shared" si="4" ref="F61:I61">F62+F63+F64+F65</f>
        <v>0</v>
      </c>
      <c r="G61" s="80">
        <f t="shared" si="4"/>
        <v>0</v>
      </c>
      <c r="H61" s="80">
        <f t="shared" si="4"/>
        <v>3500</v>
      </c>
      <c r="I61" s="80">
        <f t="shared" si="4"/>
        <v>0</v>
      </c>
    </row>
    <row r="62" spans="1:9" ht="15">
      <c r="A62" s="222"/>
      <c r="B62" s="164"/>
      <c r="C62" s="218" t="s">
        <v>320</v>
      </c>
      <c r="D62" s="218"/>
      <c r="E62" s="81">
        <v>0</v>
      </c>
      <c r="F62" s="81">
        <v>0</v>
      </c>
      <c r="G62" s="81">
        <v>0</v>
      </c>
      <c r="H62" s="81">
        <v>0</v>
      </c>
      <c r="I62" s="81">
        <v>0</v>
      </c>
    </row>
    <row r="63" spans="1:9" ht="15">
      <c r="A63" s="222"/>
      <c r="B63" s="164"/>
      <c r="C63" s="218" t="s">
        <v>321</v>
      </c>
      <c r="D63" s="218"/>
      <c r="E63" s="81">
        <v>0</v>
      </c>
      <c r="F63" s="81">
        <v>0</v>
      </c>
      <c r="G63" s="81">
        <v>0</v>
      </c>
      <c r="H63" s="81">
        <v>0</v>
      </c>
      <c r="I63" s="81">
        <v>0</v>
      </c>
    </row>
    <row r="64" spans="1:9" ht="15">
      <c r="A64" s="222"/>
      <c r="B64" s="164"/>
      <c r="C64" s="218" t="s">
        <v>322</v>
      </c>
      <c r="D64" s="218"/>
      <c r="E64" s="81">
        <f>E69+E74</f>
        <v>1500</v>
      </c>
      <c r="F64" s="81">
        <f>F69+F74</f>
        <v>0</v>
      </c>
      <c r="G64" s="81">
        <f>G69+G74</f>
        <v>0</v>
      </c>
      <c r="H64" s="81">
        <f>H69+H74</f>
        <v>3500</v>
      </c>
      <c r="I64" s="81">
        <f>I69+I74</f>
        <v>0</v>
      </c>
    </row>
    <row r="65" spans="1:9" ht="15">
      <c r="A65" s="222"/>
      <c r="B65" s="164"/>
      <c r="C65" s="218" t="s">
        <v>323</v>
      </c>
      <c r="D65" s="218"/>
      <c r="E65" s="81">
        <v>0</v>
      </c>
      <c r="F65" s="81">
        <v>0</v>
      </c>
      <c r="G65" s="81">
        <v>0</v>
      </c>
      <c r="H65" s="81">
        <v>0</v>
      </c>
      <c r="I65" s="81">
        <v>0</v>
      </c>
    </row>
    <row r="66" spans="1:9" ht="15">
      <c r="A66" s="222"/>
      <c r="B66" s="164" t="str">
        <f>B9</f>
        <v>Инвестиции на организацию централизованного водоснабжения на территории микрорайона «Черемушки»</v>
      </c>
      <c r="C66" s="217" t="s">
        <v>319</v>
      </c>
      <c r="D66" s="217"/>
      <c r="E66" s="80">
        <f>E67+E68+E69+E70</f>
        <v>0</v>
      </c>
      <c r="F66" s="80">
        <f aca="true" t="shared" si="5" ref="F66:I66">F67+F68+F69+F70</f>
        <v>0</v>
      </c>
      <c r="G66" s="80">
        <f t="shared" si="5"/>
        <v>0</v>
      </c>
      <c r="H66" s="80">
        <f t="shared" si="5"/>
        <v>0</v>
      </c>
      <c r="I66" s="80">
        <f t="shared" si="5"/>
        <v>0</v>
      </c>
    </row>
    <row r="67" spans="1:9" ht="15">
      <c r="A67" s="222"/>
      <c r="B67" s="164"/>
      <c r="C67" s="218" t="s">
        <v>320</v>
      </c>
      <c r="D67" s="218"/>
      <c r="E67" s="81">
        <v>0</v>
      </c>
      <c r="F67" s="81">
        <v>0</v>
      </c>
      <c r="G67" s="81">
        <v>0</v>
      </c>
      <c r="H67" s="81">
        <v>0</v>
      </c>
      <c r="I67" s="81">
        <v>0</v>
      </c>
    </row>
    <row r="68" spans="1:9" ht="15">
      <c r="A68" s="222"/>
      <c r="B68" s="164"/>
      <c r="C68" s="218" t="s">
        <v>321</v>
      </c>
      <c r="D68" s="218"/>
      <c r="E68" s="81">
        <f>E1</f>
        <v>0</v>
      </c>
      <c r="F68" s="81">
        <f aca="true" t="shared" si="6" ref="F68:I68">F1</f>
        <v>0</v>
      </c>
      <c r="G68" s="81">
        <f t="shared" si="6"/>
        <v>0</v>
      </c>
      <c r="H68" s="81">
        <f t="shared" si="6"/>
        <v>0</v>
      </c>
      <c r="I68" s="81">
        <f t="shared" si="6"/>
        <v>0</v>
      </c>
    </row>
    <row r="69" spans="1:9" ht="15">
      <c r="A69" s="222"/>
      <c r="B69" s="164"/>
      <c r="C69" s="218" t="s">
        <v>322</v>
      </c>
      <c r="D69" s="218"/>
      <c r="E69" s="81">
        <f>E9</f>
        <v>0</v>
      </c>
      <c r="F69" s="81">
        <f aca="true" t="shared" si="7" ref="F69:I69">F9</f>
        <v>0</v>
      </c>
      <c r="G69" s="81">
        <f t="shared" si="7"/>
        <v>0</v>
      </c>
      <c r="H69" s="81">
        <f t="shared" si="7"/>
        <v>0</v>
      </c>
      <c r="I69" s="81">
        <f t="shared" si="7"/>
        <v>0</v>
      </c>
    </row>
    <row r="70" spans="1:9" ht="15">
      <c r="A70" s="222"/>
      <c r="B70" s="164"/>
      <c r="C70" s="218" t="s">
        <v>323</v>
      </c>
      <c r="D70" s="218"/>
      <c r="E70" s="81">
        <v>0</v>
      </c>
      <c r="F70" s="81">
        <v>0</v>
      </c>
      <c r="G70" s="81">
        <v>0</v>
      </c>
      <c r="H70" s="81">
        <v>0</v>
      </c>
      <c r="I70" s="81">
        <v>0</v>
      </c>
    </row>
    <row r="71" spans="1:9" ht="15">
      <c r="A71" s="222"/>
      <c r="B71" s="164" t="str">
        <f>B10</f>
        <v xml:space="preserve"> Строительство, реконструкция и модернизация объектов централизованной системы водоснабжения (монтаж двух скважин  на станции 2 подъема водозабора)</v>
      </c>
      <c r="C71" s="217" t="s">
        <v>319</v>
      </c>
      <c r="D71" s="217"/>
      <c r="E71" s="80">
        <f>E72+E73+E74+E75</f>
        <v>1500</v>
      </c>
      <c r="F71" s="80">
        <f aca="true" t="shared" si="8" ref="F71:I71">F72+F73+F74+F75</f>
        <v>0</v>
      </c>
      <c r="G71" s="80">
        <f t="shared" si="8"/>
        <v>0</v>
      </c>
      <c r="H71" s="80">
        <f t="shared" si="8"/>
        <v>3500</v>
      </c>
      <c r="I71" s="80">
        <f t="shared" si="8"/>
        <v>0</v>
      </c>
    </row>
    <row r="72" spans="1:9" ht="15">
      <c r="A72" s="222"/>
      <c r="B72" s="164"/>
      <c r="C72" s="218" t="s">
        <v>320</v>
      </c>
      <c r="D72" s="218"/>
      <c r="E72" s="81">
        <v>0</v>
      </c>
      <c r="F72" s="81">
        <v>0</v>
      </c>
      <c r="G72" s="81">
        <v>0</v>
      </c>
      <c r="H72" s="81">
        <v>0</v>
      </c>
      <c r="I72" s="81">
        <v>0</v>
      </c>
    </row>
    <row r="73" spans="1:9" ht="15">
      <c r="A73" s="222"/>
      <c r="B73" s="164"/>
      <c r="C73" s="218" t="s">
        <v>321</v>
      </c>
      <c r="D73" s="218"/>
      <c r="E73" s="81">
        <v>0</v>
      </c>
      <c r="F73" s="81">
        <v>0</v>
      </c>
      <c r="G73" s="81">
        <v>0</v>
      </c>
      <c r="H73" s="81">
        <v>0</v>
      </c>
      <c r="I73" s="81">
        <v>0</v>
      </c>
    </row>
    <row r="74" spans="1:9" ht="15">
      <c r="A74" s="222"/>
      <c r="B74" s="164"/>
      <c r="C74" s="218" t="s">
        <v>322</v>
      </c>
      <c r="D74" s="218"/>
      <c r="E74" s="81">
        <f>E10</f>
        <v>1500</v>
      </c>
      <c r="F74" s="81">
        <f aca="true" t="shared" si="9" ref="F74:I74">F10</f>
        <v>0</v>
      </c>
      <c r="G74" s="81">
        <f t="shared" si="9"/>
        <v>0</v>
      </c>
      <c r="H74" s="81">
        <f t="shared" si="9"/>
        <v>3500</v>
      </c>
      <c r="I74" s="81">
        <f t="shared" si="9"/>
        <v>0</v>
      </c>
    </row>
    <row r="75" spans="1:9" ht="15">
      <c r="A75" s="222"/>
      <c r="B75" s="164"/>
      <c r="C75" s="218" t="s">
        <v>323</v>
      </c>
      <c r="D75" s="218"/>
      <c r="E75" s="81">
        <v>0</v>
      </c>
      <c r="F75" s="81">
        <v>0</v>
      </c>
      <c r="G75" s="81">
        <v>0</v>
      </c>
      <c r="H75" s="81">
        <v>0</v>
      </c>
      <c r="I75" s="81">
        <v>0</v>
      </c>
    </row>
    <row r="76" spans="1:9" ht="15">
      <c r="A76" s="216"/>
      <c r="B76" s="164" t="str">
        <f>B11</f>
        <v>Строительство дополнительного водовода в 3 микрорайоне (закольцовка)</v>
      </c>
      <c r="C76" s="217" t="s">
        <v>319</v>
      </c>
      <c r="D76" s="217"/>
      <c r="E76" s="80">
        <f>E77+E78+E79+E80</f>
        <v>0</v>
      </c>
      <c r="F76" s="80">
        <f aca="true" t="shared" si="10" ref="F76:I76">F77+F78+F79+F80</f>
        <v>0</v>
      </c>
      <c r="G76" s="80">
        <f t="shared" si="10"/>
        <v>0</v>
      </c>
      <c r="H76" s="80">
        <f t="shared" si="10"/>
        <v>1725</v>
      </c>
      <c r="I76" s="80">
        <f t="shared" si="10"/>
        <v>1725</v>
      </c>
    </row>
    <row r="77" spans="1:9" ht="15">
      <c r="A77" s="216"/>
      <c r="B77" s="164"/>
      <c r="C77" s="218" t="s">
        <v>320</v>
      </c>
      <c r="D77" s="218"/>
      <c r="E77" s="81">
        <v>0</v>
      </c>
      <c r="F77" s="81">
        <v>0</v>
      </c>
      <c r="G77" s="81">
        <v>0</v>
      </c>
      <c r="H77" s="81">
        <v>0</v>
      </c>
      <c r="I77" s="81">
        <v>0</v>
      </c>
    </row>
    <row r="78" spans="1:9" ht="15">
      <c r="A78" s="216"/>
      <c r="B78" s="164"/>
      <c r="C78" s="218" t="s">
        <v>321</v>
      </c>
      <c r="D78" s="218"/>
      <c r="E78" s="81">
        <v>0</v>
      </c>
      <c r="F78" s="81">
        <v>0</v>
      </c>
      <c r="G78" s="81">
        <v>0</v>
      </c>
      <c r="H78" s="81">
        <v>0</v>
      </c>
      <c r="I78" s="81">
        <v>0</v>
      </c>
    </row>
    <row r="79" spans="1:9" ht="15">
      <c r="A79" s="216"/>
      <c r="B79" s="164"/>
      <c r="C79" s="218" t="s">
        <v>322</v>
      </c>
      <c r="D79" s="218"/>
      <c r="E79" s="81">
        <f>E11</f>
        <v>0</v>
      </c>
      <c r="F79" s="81">
        <f aca="true" t="shared" si="11" ref="F79:I79">F11</f>
        <v>0</v>
      </c>
      <c r="G79" s="81">
        <f t="shared" si="11"/>
        <v>0</v>
      </c>
      <c r="H79" s="81">
        <f t="shared" si="11"/>
        <v>1725</v>
      </c>
      <c r="I79" s="81">
        <f t="shared" si="11"/>
        <v>1725</v>
      </c>
    </row>
    <row r="80" spans="1:9" ht="15">
      <c r="A80" s="216"/>
      <c r="B80" s="164"/>
      <c r="C80" s="218" t="s">
        <v>323</v>
      </c>
      <c r="D80" s="218"/>
      <c r="E80" s="81">
        <v>0</v>
      </c>
      <c r="F80" s="81">
        <v>0</v>
      </c>
      <c r="G80" s="81">
        <v>0</v>
      </c>
      <c r="H80" s="81">
        <v>0</v>
      </c>
      <c r="I80" s="81">
        <v>0</v>
      </c>
    </row>
    <row r="81" spans="1:9" ht="15">
      <c r="A81" s="216"/>
      <c r="B81" s="164" t="str">
        <f>B12</f>
        <v>Прокладка водопровода в нижнюю часть города</v>
      </c>
      <c r="C81" s="217" t="s">
        <v>319</v>
      </c>
      <c r="D81" s="217"/>
      <c r="E81" s="80">
        <f>E82+E83+E84+E85</f>
        <v>0</v>
      </c>
      <c r="F81" s="80">
        <f aca="true" t="shared" si="12" ref="F81:I81">F82+F83+F84+F85</f>
        <v>0</v>
      </c>
      <c r="G81" s="80">
        <f t="shared" si="12"/>
        <v>0</v>
      </c>
      <c r="H81" s="80">
        <f t="shared" si="12"/>
        <v>740</v>
      </c>
      <c r="I81" s="80">
        <f t="shared" si="12"/>
        <v>0</v>
      </c>
    </row>
    <row r="82" spans="1:9" ht="15">
      <c r="A82" s="216"/>
      <c r="B82" s="164"/>
      <c r="C82" s="218" t="s">
        <v>320</v>
      </c>
      <c r="D82" s="218"/>
      <c r="E82" s="81">
        <v>0</v>
      </c>
      <c r="F82" s="81">
        <v>0</v>
      </c>
      <c r="G82" s="81">
        <v>0</v>
      </c>
      <c r="H82" s="81">
        <v>0</v>
      </c>
      <c r="I82" s="81">
        <v>0</v>
      </c>
    </row>
    <row r="83" spans="1:9" ht="15">
      <c r="A83" s="216"/>
      <c r="B83" s="164"/>
      <c r="C83" s="218" t="s">
        <v>321</v>
      </c>
      <c r="D83" s="218"/>
      <c r="E83" s="81">
        <v>0</v>
      </c>
      <c r="F83" s="81">
        <v>0</v>
      </c>
      <c r="G83" s="81">
        <v>0</v>
      </c>
      <c r="H83" s="81">
        <v>0</v>
      </c>
      <c r="I83" s="81">
        <v>0</v>
      </c>
    </row>
    <row r="84" spans="1:9" ht="15">
      <c r="A84" s="216"/>
      <c r="B84" s="164"/>
      <c r="C84" s="218" t="s">
        <v>322</v>
      </c>
      <c r="D84" s="218"/>
      <c r="E84" s="81">
        <f>E12</f>
        <v>0</v>
      </c>
      <c r="F84" s="81">
        <f aca="true" t="shared" si="13" ref="F84:I84">F12</f>
        <v>0</v>
      </c>
      <c r="G84" s="81">
        <f t="shared" si="13"/>
        <v>0</v>
      </c>
      <c r="H84" s="81">
        <f t="shared" si="13"/>
        <v>740</v>
      </c>
      <c r="I84" s="81">
        <f t="shared" si="13"/>
        <v>0</v>
      </c>
    </row>
    <row r="85" spans="1:9" ht="15">
      <c r="A85" s="216"/>
      <c r="B85" s="164"/>
      <c r="C85" s="218" t="s">
        <v>323</v>
      </c>
      <c r="D85" s="218"/>
      <c r="E85" s="81">
        <v>0</v>
      </c>
      <c r="F85" s="81">
        <v>0</v>
      </c>
      <c r="G85" s="81">
        <v>0</v>
      </c>
      <c r="H85" s="81">
        <v>0</v>
      </c>
      <c r="I85" s="81">
        <v>0</v>
      </c>
    </row>
    <row r="86" spans="1:9" ht="15">
      <c r="A86" s="216" t="str">
        <f>A13</f>
        <v>7.2.</v>
      </c>
      <c r="B86" s="164" t="str">
        <f>B13</f>
        <v>Строительство, реконструкция и модернизация объектов централизованной системы водоотведения</v>
      </c>
      <c r="C86" s="217" t="s">
        <v>319</v>
      </c>
      <c r="D86" s="217"/>
      <c r="E86" s="80">
        <f>E87+E88+E89+E90</f>
        <v>3500</v>
      </c>
      <c r="F86" s="80">
        <f aca="true" t="shared" si="14" ref="F86:I86">F87+F88+F89+F90</f>
        <v>0</v>
      </c>
      <c r="G86" s="80">
        <f t="shared" si="14"/>
        <v>0</v>
      </c>
      <c r="H86" s="80">
        <f t="shared" si="14"/>
        <v>2000</v>
      </c>
      <c r="I86" s="80">
        <f t="shared" si="14"/>
        <v>2000</v>
      </c>
    </row>
    <row r="87" spans="1:9" ht="15">
      <c r="A87" s="216"/>
      <c r="B87" s="164"/>
      <c r="C87" s="218" t="s">
        <v>320</v>
      </c>
      <c r="D87" s="218"/>
      <c r="E87" s="81">
        <f>E92+E97</f>
        <v>0</v>
      </c>
      <c r="F87" s="81">
        <f aca="true" t="shared" si="15" ref="F87:I87">F92+F97</f>
        <v>0</v>
      </c>
      <c r="G87" s="81">
        <f t="shared" si="15"/>
        <v>0</v>
      </c>
      <c r="H87" s="81">
        <f t="shared" si="15"/>
        <v>0</v>
      </c>
      <c r="I87" s="81">
        <f t="shared" si="15"/>
        <v>0</v>
      </c>
    </row>
    <row r="88" spans="1:9" ht="15">
      <c r="A88" s="216"/>
      <c r="B88" s="164"/>
      <c r="C88" s="218" t="s">
        <v>321</v>
      </c>
      <c r="D88" s="218"/>
      <c r="E88" s="81">
        <f>E93+E98</f>
        <v>0</v>
      </c>
      <c r="F88" s="81">
        <f aca="true" t="shared" si="16" ref="F88:I88">F93+F98</f>
        <v>0</v>
      </c>
      <c r="G88" s="81">
        <f t="shared" si="16"/>
        <v>0</v>
      </c>
      <c r="H88" s="81">
        <f t="shared" si="16"/>
        <v>0</v>
      </c>
      <c r="I88" s="81">
        <f t="shared" si="16"/>
        <v>0</v>
      </c>
    </row>
    <row r="89" spans="1:9" ht="15">
      <c r="A89" s="216"/>
      <c r="B89" s="164"/>
      <c r="C89" s="218" t="s">
        <v>322</v>
      </c>
      <c r="D89" s="218"/>
      <c r="E89" s="81">
        <f aca="true" t="shared" si="17" ref="E89:I90">E94+E99</f>
        <v>3500</v>
      </c>
      <c r="F89" s="81">
        <f t="shared" si="17"/>
        <v>0</v>
      </c>
      <c r="G89" s="81">
        <f t="shared" si="17"/>
        <v>0</v>
      </c>
      <c r="H89" s="81">
        <f t="shared" si="17"/>
        <v>2000</v>
      </c>
      <c r="I89" s="81">
        <f t="shared" si="17"/>
        <v>2000</v>
      </c>
    </row>
    <row r="90" spans="1:9" ht="15">
      <c r="A90" s="216"/>
      <c r="B90" s="164"/>
      <c r="C90" s="218" t="s">
        <v>323</v>
      </c>
      <c r="D90" s="218"/>
      <c r="E90" s="81">
        <f t="shared" si="17"/>
        <v>0</v>
      </c>
      <c r="F90" s="81">
        <f t="shared" si="17"/>
        <v>0</v>
      </c>
      <c r="G90" s="81">
        <f t="shared" si="17"/>
        <v>0</v>
      </c>
      <c r="H90" s="81">
        <f t="shared" si="17"/>
        <v>0</v>
      </c>
      <c r="I90" s="81">
        <f t="shared" si="17"/>
        <v>0</v>
      </c>
    </row>
    <row r="91" spans="1:9" ht="15">
      <c r="A91" s="216"/>
      <c r="B91" s="164" t="str">
        <f>B14</f>
        <v>Строительство самотечного коллектора</v>
      </c>
      <c r="C91" s="217" t="s">
        <v>319</v>
      </c>
      <c r="D91" s="217"/>
      <c r="E91" s="80">
        <f>E92+E93+E94+E95</f>
        <v>0</v>
      </c>
      <c r="F91" s="80">
        <f aca="true" t="shared" si="18" ref="F91:I91">F92+F93+F94+F95</f>
        <v>0</v>
      </c>
      <c r="G91" s="80">
        <f t="shared" si="18"/>
        <v>0</v>
      </c>
      <c r="H91" s="80">
        <f t="shared" si="18"/>
        <v>1500</v>
      </c>
      <c r="I91" s="80">
        <f t="shared" si="18"/>
        <v>1500</v>
      </c>
    </row>
    <row r="92" spans="1:9" ht="15">
      <c r="A92" s="216"/>
      <c r="B92" s="164"/>
      <c r="C92" s="218" t="s">
        <v>320</v>
      </c>
      <c r="D92" s="218"/>
      <c r="E92" s="81">
        <v>0</v>
      </c>
      <c r="F92" s="81">
        <v>0</v>
      </c>
      <c r="G92" s="81">
        <v>0</v>
      </c>
      <c r="H92" s="81">
        <v>0</v>
      </c>
      <c r="I92" s="81">
        <v>0</v>
      </c>
    </row>
    <row r="93" spans="1:9" ht="15">
      <c r="A93" s="216"/>
      <c r="B93" s="164"/>
      <c r="C93" s="218" t="s">
        <v>321</v>
      </c>
      <c r="D93" s="218"/>
      <c r="E93" s="81">
        <v>0</v>
      </c>
      <c r="F93" s="81">
        <v>0</v>
      </c>
      <c r="G93" s="81">
        <v>0</v>
      </c>
      <c r="H93" s="81">
        <v>0</v>
      </c>
      <c r="I93" s="81">
        <v>0</v>
      </c>
    </row>
    <row r="94" spans="1:9" ht="15">
      <c r="A94" s="216"/>
      <c r="B94" s="164"/>
      <c r="C94" s="218" t="s">
        <v>322</v>
      </c>
      <c r="D94" s="218"/>
      <c r="E94" s="81">
        <f>E14</f>
        <v>0</v>
      </c>
      <c r="F94" s="81">
        <f aca="true" t="shared" si="19" ref="F94:I94">F14</f>
        <v>0</v>
      </c>
      <c r="G94" s="81">
        <f t="shared" si="19"/>
        <v>0</v>
      </c>
      <c r="H94" s="81">
        <f t="shared" si="19"/>
        <v>1500</v>
      </c>
      <c r="I94" s="81">
        <f t="shared" si="19"/>
        <v>1500</v>
      </c>
    </row>
    <row r="95" spans="1:9" ht="15">
      <c r="A95" s="216"/>
      <c r="B95" s="164"/>
      <c r="C95" s="218" t="s">
        <v>323</v>
      </c>
      <c r="D95" s="218"/>
      <c r="E95" s="81">
        <v>0</v>
      </c>
      <c r="F95" s="81">
        <v>0</v>
      </c>
      <c r="G95" s="81">
        <v>0</v>
      </c>
      <c r="H95" s="81">
        <v>0</v>
      </c>
      <c r="I95" s="81">
        <v>0</v>
      </c>
    </row>
    <row r="96" spans="1:9" ht="15">
      <c r="A96" s="216"/>
      <c r="B96" s="164" t="str">
        <f>B15</f>
        <v>Реконструкция очистных сооружений</v>
      </c>
      <c r="C96" s="217" t="s">
        <v>319</v>
      </c>
      <c r="D96" s="217"/>
      <c r="E96" s="80">
        <f>E97+E98+E99+E100</f>
        <v>3500</v>
      </c>
      <c r="F96" s="80">
        <f aca="true" t="shared" si="20" ref="F96:I96">F97+F98+F99+F100</f>
        <v>0</v>
      </c>
      <c r="G96" s="80">
        <f t="shared" si="20"/>
        <v>0</v>
      </c>
      <c r="H96" s="80">
        <f t="shared" si="20"/>
        <v>500</v>
      </c>
      <c r="I96" s="80">
        <f t="shared" si="20"/>
        <v>500</v>
      </c>
    </row>
    <row r="97" spans="1:9" ht="15">
      <c r="A97" s="216"/>
      <c r="B97" s="164"/>
      <c r="C97" s="218" t="s">
        <v>320</v>
      </c>
      <c r="D97" s="218"/>
      <c r="E97" s="81">
        <v>0</v>
      </c>
      <c r="F97" s="81">
        <v>0</v>
      </c>
      <c r="G97" s="81">
        <v>0</v>
      </c>
      <c r="H97" s="81">
        <v>0</v>
      </c>
      <c r="I97" s="81">
        <v>0</v>
      </c>
    </row>
    <row r="98" spans="1:9" ht="15">
      <c r="A98" s="216"/>
      <c r="B98" s="164"/>
      <c r="C98" s="218" t="s">
        <v>321</v>
      </c>
      <c r="D98" s="218"/>
      <c r="E98" s="81">
        <v>0</v>
      </c>
      <c r="F98" s="81">
        <v>0</v>
      </c>
      <c r="G98" s="81">
        <v>0</v>
      </c>
      <c r="H98" s="81">
        <v>0</v>
      </c>
      <c r="I98" s="81">
        <v>0</v>
      </c>
    </row>
    <row r="99" spans="1:9" ht="15">
      <c r="A99" s="216"/>
      <c r="B99" s="164"/>
      <c r="C99" s="218" t="s">
        <v>322</v>
      </c>
      <c r="D99" s="218"/>
      <c r="E99" s="81">
        <f>E15</f>
        <v>3500</v>
      </c>
      <c r="F99" s="81">
        <f aca="true" t="shared" si="21" ref="F99:I99">F15</f>
        <v>0</v>
      </c>
      <c r="G99" s="81">
        <f t="shared" si="21"/>
        <v>0</v>
      </c>
      <c r="H99" s="81">
        <f t="shared" si="21"/>
        <v>500</v>
      </c>
      <c r="I99" s="81">
        <f t="shared" si="21"/>
        <v>500</v>
      </c>
    </row>
    <row r="100" spans="1:9" ht="15">
      <c r="A100" s="216"/>
      <c r="B100" s="164"/>
      <c r="C100" s="218" t="s">
        <v>323</v>
      </c>
      <c r="D100" s="218"/>
      <c r="E100" s="81">
        <v>0</v>
      </c>
      <c r="F100" s="81">
        <v>0</v>
      </c>
      <c r="G100" s="81">
        <v>0</v>
      </c>
      <c r="H100" s="81">
        <v>0</v>
      </c>
      <c r="I100" s="81">
        <v>0</v>
      </c>
    </row>
    <row r="101" spans="1:9" ht="15">
      <c r="A101" s="216" t="str">
        <f>A16</f>
        <v>7.3.</v>
      </c>
      <c r="B101" s="164" t="str">
        <f>B16</f>
        <v>Строительство, реконструкция и техническое перевооружение системы теплоснабжения</v>
      </c>
      <c r="C101" s="217" t="s">
        <v>319</v>
      </c>
      <c r="D101" s="217"/>
      <c r="E101" s="80">
        <f>E102+E103+E104+E105</f>
        <v>0</v>
      </c>
      <c r="F101" s="80">
        <f aca="true" t="shared" si="22" ref="F101:I101">F102+F103+F104+F105</f>
        <v>0</v>
      </c>
      <c r="G101" s="80">
        <f t="shared" si="22"/>
        <v>0</v>
      </c>
      <c r="H101" s="80">
        <f t="shared" si="22"/>
        <v>0</v>
      </c>
      <c r="I101" s="80">
        <f t="shared" si="22"/>
        <v>0</v>
      </c>
    </row>
    <row r="102" spans="1:9" ht="15">
      <c r="A102" s="216"/>
      <c r="B102" s="164"/>
      <c r="C102" s="218" t="s">
        <v>320</v>
      </c>
      <c r="D102" s="218"/>
      <c r="E102" s="81">
        <v>0</v>
      </c>
      <c r="F102" s="81">
        <v>0</v>
      </c>
      <c r="G102" s="81">
        <v>0</v>
      </c>
      <c r="H102" s="81">
        <v>0</v>
      </c>
      <c r="I102" s="81">
        <v>0</v>
      </c>
    </row>
    <row r="103" spans="1:9" ht="15">
      <c r="A103" s="216"/>
      <c r="B103" s="164"/>
      <c r="C103" s="218" t="s">
        <v>321</v>
      </c>
      <c r="D103" s="218"/>
      <c r="E103" s="81">
        <v>0</v>
      </c>
      <c r="F103" s="81">
        <v>0</v>
      </c>
      <c r="G103" s="81">
        <v>0</v>
      </c>
      <c r="H103" s="81">
        <v>0</v>
      </c>
      <c r="I103" s="81">
        <v>0</v>
      </c>
    </row>
    <row r="104" spans="1:9" ht="15">
      <c r="A104" s="216"/>
      <c r="B104" s="164"/>
      <c r="C104" s="218" t="s">
        <v>322</v>
      </c>
      <c r="D104" s="218"/>
      <c r="E104" s="81">
        <f>E16</f>
        <v>0</v>
      </c>
      <c r="F104" s="81">
        <f aca="true" t="shared" si="23" ref="F104:I104">F16</f>
        <v>0</v>
      </c>
      <c r="G104" s="81">
        <f t="shared" si="23"/>
        <v>0</v>
      </c>
      <c r="H104" s="81">
        <f t="shared" si="23"/>
        <v>0</v>
      </c>
      <c r="I104" s="81">
        <f t="shared" si="23"/>
        <v>0</v>
      </c>
    </row>
    <row r="105" spans="1:9" ht="15">
      <c r="A105" s="216"/>
      <c r="B105" s="164"/>
      <c r="C105" s="218" t="s">
        <v>323</v>
      </c>
      <c r="D105" s="218"/>
      <c r="E105" s="81">
        <v>0</v>
      </c>
      <c r="F105" s="81">
        <v>0</v>
      </c>
      <c r="G105" s="81">
        <v>0</v>
      </c>
      <c r="H105" s="81">
        <v>0</v>
      </c>
      <c r="I105" s="81">
        <v>0</v>
      </c>
    </row>
    <row r="106" spans="1:9" ht="15">
      <c r="A106" s="216" t="str">
        <f>A17</f>
        <v>7.4.</v>
      </c>
      <c r="B106" s="164" t="str">
        <f>B17</f>
        <v>Строительство, реконструкция системы электроснабжения</v>
      </c>
      <c r="C106" s="217" t="s">
        <v>319</v>
      </c>
      <c r="D106" s="217"/>
      <c r="E106" s="80">
        <f>E107+E108+E109+E110</f>
        <v>200</v>
      </c>
      <c r="F106" s="80">
        <f aca="true" t="shared" si="24" ref="F106:I106">F107+F108+F109+F110</f>
        <v>0</v>
      </c>
      <c r="G106" s="80">
        <f t="shared" si="24"/>
        <v>0</v>
      </c>
      <c r="H106" s="80">
        <f t="shared" si="24"/>
        <v>3180</v>
      </c>
      <c r="I106" s="80">
        <f t="shared" si="24"/>
        <v>1500</v>
      </c>
    </row>
    <row r="107" spans="1:9" ht="15">
      <c r="A107" s="216"/>
      <c r="B107" s="164"/>
      <c r="C107" s="218" t="s">
        <v>320</v>
      </c>
      <c r="D107" s="218"/>
      <c r="E107" s="81">
        <f>E112</f>
        <v>0</v>
      </c>
      <c r="F107" s="81">
        <f aca="true" t="shared" si="25" ref="F107:I107">F112</f>
        <v>0</v>
      </c>
      <c r="G107" s="81">
        <f t="shared" si="25"/>
        <v>0</v>
      </c>
      <c r="H107" s="81">
        <f t="shared" si="25"/>
        <v>0</v>
      </c>
      <c r="I107" s="81">
        <f t="shared" si="25"/>
        <v>0</v>
      </c>
    </row>
    <row r="108" spans="1:9" ht="15">
      <c r="A108" s="216"/>
      <c r="B108" s="164"/>
      <c r="C108" s="218" t="s">
        <v>321</v>
      </c>
      <c r="D108" s="218"/>
      <c r="E108" s="81">
        <f aca="true" t="shared" si="26" ref="E108:I110">E113</f>
        <v>0</v>
      </c>
      <c r="F108" s="81">
        <f t="shared" si="26"/>
        <v>0</v>
      </c>
      <c r="G108" s="81">
        <f t="shared" si="26"/>
        <v>0</v>
      </c>
      <c r="H108" s="81">
        <f t="shared" si="26"/>
        <v>0</v>
      </c>
      <c r="I108" s="81">
        <f t="shared" si="26"/>
        <v>0</v>
      </c>
    </row>
    <row r="109" spans="1:9" ht="15">
      <c r="A109" s="216"/>
      <c r="B109" s="164"/>
      <c r="C109" s="218" t="s">
        <v>322</v>
      </c>
      <c r="D109" s="218"/>
      <c r="E109" s="81">
        <f>E17</f>
        <v>200</v>
      </c>
      <c r="F109" s="81">
        <f aca="true" t="shared" si="27" ref="F109:I109">F17</f>
        <v>0</v>
      </c>
      <c r="G109" s="81">
        <f t="shared" si="27"/>
        <v>0</v>
      </c>
      <c r="H109" s="81">
        <f t="shared" si="27"/>
        <v>3180</v>
      </c>
      <c r="I109" s="81">
        <f t="shared" si="27"/>
        <v>1500</v>
      </c>
    </row>
    <row r="110" spans="1:9" ht="15">
      <c r="A110" s="216"/>
      <c r="B110" s="164"/>
      <c r="C110" s="218" t="s">
        <v>323</v>
      </c>
      <c r="D110" s="218"/>
      <c r="E110" s="81">
        <f t="shared" si="26"/>
        <v>0</v>
      </c>
      <c r="F110" s="81">
        <f t="shared" si="26"/>
        <v>0</v>
      </c>
      <c r="G110" s="81">
        <f t="shared" si="26"/>
        <v>0</v>
      </c>
      <c r="H110" s="81">
        <f t="shared" si="26"/>
        <v>0</v>
      </c>
      <c r="I110" s="81">
        <f t="shared" si="26"/>
        <v>0</v>
      </c>
    </row>
    <row r="111" spans="1:9" ht="15">
      <c r="A111" s="216"/>
      <c r="B111" s="164" t="str">
        <f>B18</f>
        <v>Инвестиции на организацию электроснабжения на территории микрорайона «Черемушки»</v>
      </c>
      <c r="C111" s="217" t="s">
        <v>319</v>
      </c>
      <c r="D111" s="217"/>
      <c r="E111" s="80">
        <f>E112+E113+E114+E115</f>
        <v>0</v>
      </c>
      <c r="F111" s="80">
        <f aca="true" t="shared" si="28" ref="F111:I111">F112+F113+F114+F115</f>
        <v>0</v>
      </c>
      <c r="G111" s="80">
        <f t="shared" si="28"/>
        <v>0</v>
      </c>
      <c r="H111" s="80">
        <f t="shared" si="28"/>
        <v>3180</v>
      </c>
      <c r="I111" s="80">
        <f t="shared" si="28"/>
        <v>1500</v>
      </c>
    </row>
    <row r="112" spans="1:9" ht="15">
      <c r="A112" s="216"/>
      <c r="B112" s="164"/>
      <c r="C112" s="218" t="s">
        <v>320</v>
      </c>
      <c r="D112" s="218"/>
      <c r="E112" s="81">
        <v>0</v>
      </c>
      <c r="F112" s="81">
        <v>0</v>
      </c>
      <c r="G112" s="81">
        <v>0</v>
      </c>
      <c r="H112" s="81">
        <v>0</v>
      </c>
      <c r="I112" s="81">
        <v>0</v>
      </c>
    </row>
    <row r="113" spans="1:9" ht="15">
      <c r="A113" s="216"/>
      <c r="B113" s="164"/>
      <c r="C113" s="218" t="s">
        <v>321</v>
      </c>
      <c r="D113" s="218"/>
      <c r="E113" s="81">
        <v>0</v>
      </c>
      <c r="F113" s="81">
        <v>0</v>
      </c>
      <c r="G113" s="81">
        <v>0</v>
      </c>
      <c r="H113" s="81">
        <v>0</v>
      </c>
      <c r="I113" s="81">
        <v>0</v>
      </c>
    </row>
    <row r="114" spans="1:9" ht="15">
      <c r="A114" s="216"/>
      <c r="B114" s="164"/>
      <c r="C114" s="218" t="s">
        <v>322</v>
      </c>
      <c r="D114" s="218"/>
      <c r="E114" s="81">
        <f>E18</f>
        <v>0</v>
      </c>
      <c r="F114" s="81">
        <f aca="true" t="shared" si="29" ref="F114:I114">F18</f>
        <v>0</v>
      </c>
      <c r="G114" s="81">
        <f t="shared" si="29"/>
        <v>0</v>
      </c>
      <c r="H114" s="81">
        <f t="shared" si="29"/>
        <v>3180</v>
      </c>
      <c r="I114" s="81">
        <f t="shared" si="29"/>
        <v>1500</v>
      </c>
    </row>
    <row r="115" spans="1:9" ht="15">
      <c r="A115" s="216"/>
      <c r="B115" s="164"/>
      <c r="C115" s="218" t="s">
        <v>323</v>
      </c>
      <c r="D115" s="218"/>
      <c r="E115" s="81">
        <v>0</v>
      </c>
      <c r="F115" s="81">
        <v>0</v>
      </c>
      <c r="G115" s="81">
        <v>0</v>
      </c>
      <c r="H115" s="81">
        <v>0</v>
      </c>
      <c r="I115" s="81">
        <v>0</v>
      </c>
    </row>
    <row r="116" spans="1:9" ht="15">
      <c r="A116" s="226" t="str">
        <f>A19</f>
        <v>7.5.</v>
      </c>
      <c r="B116" s="164" t="str">
        <f>B19</f>
        <v>Строительство, реконструкция системы газоснабжения</v>
      </c>
      <c r="C116" s="217" t="s">
        <v>319</v>
      </c>
      <c r="D116" s="217"/>
      <c r="E116" s="80">
        <f>E117+E118+E119+E120</f>
        <v>0</v>
      </c>
      <c r="F116" s="80">
        <f aca="true" t="shared" si="30" ref="F116:I116">F117+F118+F119+F120</f>
        <v>0</v>
      </c>
      <c r="G116" s="80">
        <f t="shared" si="30"/>
        <v>0</v>
      </c>
      <c r="H116" s="80">
        <f t="shared" si="30"/>
        <v>2100</v>
      </c>
      <c r="I116" s="80">
        <f t="shared" si="30"/>
        <v>0</v>
      </c>
    </row>
    <row r="117" spans="1:9" ht="15">
      <c r="A117" s="227"/>
      <c r="B117" s="164"/>
      <c r="C117" s="218" t="s">
        <v>320</v>
      </c>
      <c r="D117" s="218"/>
      <c r="E117" s="81">
        <f>E122</f>
        <v>0</v>
      </c>
      <c r="F117" s="81">
        <f aca="true" t="shared" si="31" ref="F117:I117">F122</f>
        <v>0</v>
      </c>
      <c r="G117" s="81">
        <f t="shared" si="31"/>
        <v>0</v>
      </c>
      <c r="H117" s="81">
        <f t="shared" si="31"/>
        <v>0</v>
      </c>
      <c r="I117" s="81">
        <f t="shared" si="31"/>
        <v>0</v>
      </c>
    </row>
    <row r="118" spans="1:9" ht="15">
      <c r="A118" s="227"/>
      <c r="B118" s="164"/>
      <c r="C118" s="218" t="s">
        <v>321</v>
      </c>
      <c r="D118" s="218"/>
      <c r="E118" s="81">
        <f aca="true" t="shared" si="32" ref="E118:I120">E123</f>
        <v>0</v>
      </c>
      <c r="F118" s="81">
        <f t="shared" si="32"/>
        <v>0</v>
      </c>
      <c r="G118" s="81">
        <f t="shared" si="32"/>
        <v>0</v>
      </c>
      <c r="H118" s="81">
        <f t="shared" si="32"/>
        <v>0</v>
      </c>
      <c r="I118" s="81">
        <f t="shared" si="32"/>
        <v>0</v>
      </c>
    </row>
    <row r="119" spans="1:9" ht="15">
      <c r="A119" s="227"/>
      <c r="B119" s="164"/>
      <c r="C119" s="218" t="s">
        <v>322</v>
      </c>
      <c r="D119" s="218"/>
      <c r="E119" s="81">
        <f t="shared" si="32"/>
        <v>0</v>
      </c>
      <c r="F119" s="81">
        <f t="shared" si="32"/>
        <v>0</v>
      </c>
      <c r="G119" s="81">
        <f t="shared" si="32"/>
        <v>0</v>
      </c>
      <c r="H119" s="81">
        <f t="shared" si="32"/>
        <v>2100</v>
      </c>
      <c r="I119" s="81">
        <f t="shared" si="32"/>
        <v>0</v>
      </c>
    </row>
    <row r="120" spans="1:9" ht="15">
      <c r="A120" s="228"/>
      <c r="B120" s="164"/>
      <c r="C120" s="218" t="s">
        <v>323</v>
      </c>
      <c r="D120" s="218"/>
      <c r="E120" s="81">
        <f t="shared" si="32"/>
        <v>0</v>
      </c>
      <c r="F120" s="81">
        <f t="shared" si="32"/>
        <v>0</v>
      </c>
      <c r="G120" s="81">
        <f t="shared" si="32"/>
        <v>0</v>
      </c>
      <c r="H120" s="81">
        <f t="shared" si="32"/>
        <v>0</v>
      </c>
      <c r="I120" s="81">
        <f t="shared" si="32"/>
        <v>0</v>
      </c>
    </row>
    <row r="121" spans="1:9" ht="15">
      <c r="A121" s="216"/>
      <c r="B121" s="164" t="str">
        <f>B20</f>
        <v>Инвестиции на организацию газоснабжения на территории микрорайона «Черемушки»</v>
      </c>
      <c r="C121" s="217" t="s">
        <v>319</v>
      </c>
      <c r="D121" s="217"/>
      <c r="E121" s="80">
        <f>E122+E123+E124+E125</f>
        <v>0</v>
      </c>
      <c r="F121" s="80">
        <f aca="true" t="shared" si="33" ref="F121:I121">F122+F123+F124+F125</f>
        <v>0</v>
      </c>
      <c r="G121" s="80">
        <f t="shared" si="33"/>
        <v>0</v>
      </c>
      <c r="H121" s="80">
        <f t="shared" si="33"/>
        <v>2100</v>
      </c>
      <c r="I121" s="80">
        <f t="shared" si="33"/>
        <v>0</v>
      </c>
    </row>
    <row r="122" spans="1:9" ht="15">
      <c r="A122" s="216"/>
      <c r="B122" s="164"/>
      <c r="C122" s="218" t="s">
        <v>320</v>
      </c>
      <c r="D122" s="218"/>
      <c r="E122" s="81">
        <v>0</v>
      </c>
      <c r="F122" s="81">
        <v>0</v>
      </c>
      <c r="G122" s="81">
        <v>0</v>
      </c>
      <c r="H122" s="81">
        <v>0</v>
      </c>
      <c r="I122" s="81">
        <v>0</v>
      </c>
    </row>
    <row r="123" spans="1:9" ht="15">
      <c r="A123" s="216"/>
      <c r="B123" s="164"/>
      <c r="C123" s="218" t="s">
        <v>321</v>
      </c>
      <c r="D123" s="218"/>
      <c r="E123" s="81">
        <v>0</v>
      </c>
      <c r="F123" s="81">
        <v>0</v>
      </c>
      <c r="G123" s="81">
        <v>0</v>
      </c>
      <c r="H123" s="81">
        <v>0</v>
      </c>
      <c r="I123" s="81">
        <v>0</v>
      </c>
    </row>
    <row r="124" spans="1:9" ht="15">
      <c r="A124" s="216"/>
      <c r="B124" s="164"/>
      <c r="C124" s="218" t="s">
        <v>322</v>
      </c>
      <c r="D124" s="218"/>
      <c r="E124" s="81">
        <f>E20</f>
        <v>0</v>
      </c>
      <c r="F124" s="81">
        <f aca="true" t="shared" si="34" ref="F124:I124">F20</f>
        <v>0</v>
      </c>
      <c r="G124" s="81">
        <f t="shared" si="34"/>
        <v>0</v>
      </c>
      <c r="H124" s="81">
        <f t="shared" si="34"/>
        <v>2100</v>
      </c>
      <c r="I124" s="81">
        <f t="shared" si="34"/>
        <v>0</v>
      </c>
    </row>
    <row r="125" spans="1:9" ht="15">
      <c r="A125" s="216"/>
      <c r="B125" s="164"/>
      <c r="C125" s="218" t="s">
        <v>323</v>
      </c>
      <c r="D125" s="218"/>
      <c r="E125" s="81">
        <v>0</v>
      </c>
      <c r="F125" s="81">
        <v>0</v>
      </c>
      <c r="G125" s="81">
        <v>0</v>
      </c>
      <c r="H125" s="81">
        <v>0</v>
      </c>
      <c r="I125" s="81">
        <v>0</v>
      </c>
    </row>
  </sheetData>
  <mergeCells count="118">
    <mergeCell ref="A111:A115"/>
    <mergeCell ref="B111:B115"/>
    <mergeCell ref="C111:D111"/>
    <mergeCell ref="C112:D112"/>
    <mergeCell ref="C113:D113"/>
    <mergeCell ref="C114:D114"/>
    <mergeCell ref="C115:D115"/>
    <mergeCell ref="A106:A110"/>
    <mergeCell ref="B106:B110"/>
    <mergeCell ref="C106:D106"/>
    <mergeCell ref="C107:D107"/>
    <mergeCell ref="C108:D108"/>
    <mergeCell ref="C109:D109"/>
    <mergeCell ref="C110:D110"/>
    <mergeCell ref="A121:A125"/>
    <mergeCell ref="B121:B125"/>
    <mergeCell ref="C121:D121"/>
    <mergeCell ref="C122:D122"/>
    <mergeCell ref="C123:D123"/>
    <mergeCell ref="C124:D124"/>
    <mergeCell ref="C125:D125"/>
    <mergeCell ref="A116:A120"/>
    <mergeCell ref="B116:B120"/>
    <mergeCell ref="C116:D116"/>
    <mergeCell ref="C117:D117"/>
    <mergeCell ref="C118:D118"/>
    <mergeCell ref="C119:D119"/>
    <mergeCell ref="C120:D120"/>
    <mergeCell ref="A101:A105"/>
    <mergeCell ref="B101:B105"/>
    <mergeCell ref="C101:D101"/>
    <mergeCell ref="C102:D102"/>
    <mergeCell ref="C103:D103"/>
    <mergeCell ref="C104:D104"/>
    <mergeCell ref="C105:D105"/>
    <mergeCell ref="A96:A100"/>
    <mergeCell ref="B96:B100"/>
    <mergeCell ref="C96:D96"/>
    <mergeCell ref="C97:D97"/>
    <mergeCell ref="C98:D98"/>
    <mergeCell ref="C99:D99"/>
    <mergeCell ref="C100:D100"/>
    <mergeCell ref="A91:A95"/>
    <mergeCell ref="B91:B95"/>
    <mergeCell ref="C91:D91"/>
    <mergeCell ref="C92:D92"/>
    <mergeCell ref="C93:D93"/>
    <mergeCell ref="C94:D94"/>
    <mergeCell ref="C95:D95"/>
    <mergeCell ref="A86:A90"/>
    <mergeCell ref="B86:B90"/>
    <mergeCell ref="C86:D86"/>
    <mergeCell ref="C87:D87"/>
    <mergeCell ref="C88:D88"/>
    <mergeCell ref="C89:D89"/>
    <mergeCell ref="C90:D90"/>
    <mergeCell ref="A81:A85"/>
    <mergeCell ref="B81:B85"/>
    <mergeCell ref="C81:D81"/>
    <mergeCell ref="C82:D82"/>
    <mergeCell ref="C83:D83"/>
    <mergeCell ref="C84:D84"/>
    <mergeCell ref="C85:D85"/>
    <mergeCell ref="A76:A80"/>
    <mergeCell ref="B76:B80"/>
    <mergeCell ref="C76:D76"/>
    <mergeCell ref="C77:D77"/>
    <mergeCell ref="C78:D78"/>
    <mergeCell ref="C79:D79"/>
    <mergeCell ref="C80:D80"/>
    <mergeCell ref="A71:A75"/>
    <mergeCell ref="B71:B75"/>
    <mergeCell ref="C71:D71"/>
    <mergeCell ref="C72:D72"/>
    <mergeCell ref="C73:D73"/>
    <mergeCell ref="C74:D74"/>
    <mergeCell ref="C75:D75"/>
    <mergeCell ref="A66:A70"/>
    <mergeCell ref="B66:B70"/>
    <mergeCell ref="C66:D66"/>
    <mergeCell ref="C67:D67"/>
    <mergeCell ref="C68:D68"/>
    <mergeCell ref="C69:D69"/>
    <mergeCell ref="C70:D70"/>
    <mergeCell ref="A61:A65"/>
    <mergeCell ref="B61:B65"/>
    <mergeCell ref="C61:D61"/>
    <mergeCell ref="C62:D62"/>
    <mergeCell ref="C63:D63"/>
    <mergeCell ref="C64:D64"/>
    <mergeCell ref="C65:D65"/>
    <mergeCell ref="C55:D55"/>
    <mergeCell ref="A56:A60"/>
    <mergeCell ref="B56:B60"/>
    <mergeCell ref="C56:D56"/>
    <mergeCell ref="C57:D57"/>
    <mergeCell ref="C58:D58"/>
    <mergeCell ref="C59:D59"/>
    <mergeCell ref="C60:D60"/>
    <mergeCell ref="A48:A49"/>
    <mergeCell ref="D48:H48"/>
    <mergeCell ref="D49:H49"/>
    <mergeCell ref="A51:H51"/>
    <mergeCell ref="A53:A54"/>
    <mergeCell ref="B53:B54"/>
    <mergeCell ref="C53:D54"/>
    <mergeCell ref="E53:I53"/>
    <mergeCell ref="C8:C20"/>
    <mergeCell ref="A21:I21"/>
    <mergeCell ref="B7:C7"/>
    <mergeCell ref="A1:A2"/>
    <mergeCell ref="D1:I1"/>
    <mergeCell ref="A3:I3"/>
    <mergeCell ref="A4:A5"/>
    <mergeCell ref="B4:B5"/>
    <mergeCell ref="C4:C5"/>
    <mergeCell ref="D4:D5"/>
    <mergeCell ref="E4:I4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5"/>
  <sheetViews>
    <sheetView workbookViewId="0" topLeftCell="A1">
      <selection activeCell="E104" sqref="E104:I104"/>
    </sheetView>
  </sheetViews>
  <sheetFormatPr defaultColWidth="9.140625" defaultRowHeight="15"/>
  <cols>
    <col min="1" max="1" width="12.8515625" style="0" customWidth="1"/>
    <col min="2" max="2" width="35.57421875" style="0" customWidth="1"/>
    <col min="3" max="3" width="25.57421875" style="0" customWidth="1"/>
    <col min="4" max="4" width="14.421875" style="0" customWidth="1"/>
    <col min="5" max="5" width="9.7109375" style="0" customWidth="1"/>
  </cols>
  <sheetData>
    <row r="1" spans="1:9" ht="15">
      <c r="A1" s="168"/>
      <c r="D1" s="147" t="s">
        <v>130</v>
      </c>
      <c r="E1" s="147"/>
      <c r="F1" s="147"/>
      <c r="G1" s="147"/>
      <c r="H1" s="147"/>
      <c r="I1" s="147"/>
    </row>
    <row r="2" spans="1:2" ht="15">
      <c r="A2" s="168"/>
      <c r="B2" s="82"/>
    </row>
    <row r="3" spans="1:9" ht="36" customHeight="1">
      <c r="A3" s="179" t="s">
        <v>429</v>
      </c>
      <c r="B3" s="179"/>
      <c r="C3" s="179"/>
      <c r="D3" s="179"/>
      <c r="E3" s="179"/>
      <c r="F3" s="179"/>
      <c r="G3" s="179"/>
      <c r="H3" s="179"/>
      <c r="I3" s="179"/>
    </row>
    <row r="4" spans="1:9" ht="15">
      <c r="A4" s="170" t="s">
        <v>289</v>
      </c>
      <c r="B4" s="170" t="s">
        <v>430</v>
      </c>
      <c r="C4" s="170" t="s">
        <v>428</v>
      </c>
      <c r="D4" s="170" t="s">
        <v>292</v>
      </c>
      <c r="E4" s="170" t="s">
        <v>293</v>
      </c>
      <c r="F4" s="170"/>
      <c r="G4" s="170"/>
      <c r="H4" s="170"/>
      <c r="I4" s="170"/>
    </row>
    <row r="5" spans="1:9" ht="26.25" customHeight="1">
      <c r="A5" s="170"/>
      <c r="B5" s="170"/>
      <c r="C5" s="170"/>
      <c r="D5" s="170"/>
      <c r="E5" s="87">
        <f>'МП пр.№4'!E8</f>
        <v>2018</v>
      </c>
      <c r="F5" s="130">
        <f>'МП пр.№4'!F8</f>
        <v>2019</v>
      </c>
      <c r="G5" s="130">
        <f>'МП пр.№4'!G8</f>
        <v>2020</v>
      </c>
      <c r="H5" s="130">
        <f>'МП пр.№4'!H8</f>
        <v>2021</v>
      </c>
      <c r="I5" s="130">
        <f>'МП пр.№4'!I8</f>
        <v>2022</v>
      </c>
    </row>
    <row r="6" spans="1:9" ht="15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</row>
    <row r="7" spans="1:9" ht="26.25" customHeight="1">
      <c r="A7" s="67" t="s">
        <v>435</v>
      </c>
      <c r="B7" s="213" t="str">
        <f>'МП пр.№4'!B78:C78</f>
        <v>«Повышение безопасности дорожного движения муниципального образования "Городской округ "Город Козьмодемьянск"»</v>
      </c>
      <c r="C7" s="214"/>
      <c r="D7" s="101" t="str">
        <f>'МП пр.№4'!D78</f>
        <v>903  0000   0480000000</v>
      </c>
      <c r="E7" s="101">
        <f>SUM(E8:E17)</f>
        <v>0</v>
      </c>
      <c r="F7" s="101">
        <f aca="true" t="shared" si="0" ref="F7:I7">SUM(F8:F17)</f>
        <v>0</v>
      </c>
      <c r="G7" s="101">
        <f t="shared" si="0"/>
        <v>0</v>
      </c>
      <c r="H7" s="101">
        <f t="shared" si="0"/>
        <v>0</v>
      </c>
      <c r="I7" s="101">
        <f t="shared" si="0"/>
        <v>0</v>
      </c>
    </row>
    <row r="8" spans="1:9" ht="78" customHeight="1">
      <c r="A8" s="61" t="str">
        <f>'МП пр.№4'!A79</f>
        <v>8.1.</v>
      </c>
      <c r="B8" s="129" t="str">
        <f>'МП пр.№4'!B79</f>
        <v>Оснащение системами автоматического контроля и выявления нарушений Правил дорожного движения улично-дорожной сети городского округа "Город Козьмодемьянск", дорог муниципального значения</v>
      </c>
      <c r="C8" s="170" t="str">
        <f>'МП пр.№4'!C65</f>
        <v>Ответственный исполнитель – отдел архитектуры, строительства и ГО и ЧС соисполнители – администрация городского округа «Город Козьмодемьянск», Финансовое управление муниципального образования «Городской округ «Город Козьмодемьянск»</v>
      </c>
      <c r="D8" s="89" t="str">
        <f>'МП пр.№4'!D79</f>
        <v>903  0000   0480100000</v>
      </c>
      <c r="E8" s="89">
        <f>'МП пр.№4'!E79</f>
        <v>0</v>
      </c>
      <c r="F8" s="89">
        <f>'МП пр.№4'!F79</f>
        <v>0</v>
      </c>
      <c r="G8" s="89">
        <f>'МП пр.№4'!G79</f>
        <v>0</v>
      </c>
      <c r="H8" s="89">
        <f>'МП пр.№4'!H79</f>
        <v>0</v>
      </c>
      <c r="I8" s="89">
        <f>'МП пр.№4'!I79</f>
        <v>0</v>
      </c>
    </row>
    <row r="9" spans="1:9" ht="88.5" customHeight="1">
      <c r="A9" s="135" t="str">
        <f>'МП пр.№4'!A80</f>
        <v>8.2.</v>
      </c>
      <c r="B9" s="129" t="str">
        <f>'МП пр.№4'!B80</f>
        <v xml:space="preserve"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специализированной печатной продукции </v>
      </c>
      <c r="C9" s="170"/>
      <c r="D9" s="89" t="str">
        <f>'МП пр.№4'!D80</f>
        <v>903  0000   0480200000</v>
      </c>
      <c r="E9" s="89">
        <f>'МП пр.№4'!E80</f>
        <v>0</v>
      </c>
      <c r="F9" s="89">
        <f>'МП пр.№4'!F80</f>
        <v>0</v>
      </c>
      <c r="G9" s="89">
        <f>'МП пр.№4'!G80</f>
        <v>0</v>
      </c>
      <c r="H9" s="89">
        <f>'МП пр.№4'!H80</f>
        <v>0</v>
      </c>
      <c r="I9" s="89">
        <f>'МП пр.№4'!I80</f>
        <v>0</v>
      </c>
    </row>
    <row r="10" spans="1:9" ht="39" customHeight="1">
      <c r="A10" s="135" t="str">
        <f>'МП пр.№4'!A81</f>
        <v>8.3.</v>
      </c>
      <c r="B10" s="129" t="str">
        <f>'МП пр.№4'!B81</f>
        <v xml:space="preserve">Приобретение мобильных автогородков для организаций, осуществляющих деятельность по формированию у детей дошкольного и школьного возраста навыков безопасного поведения на дороге </v>
      </c>
      <c r="C10" s="170"/>
      <c r="D10" s="89" t="str">
        <f>'МП пр.№4'!D81</f>
        <v>903  0000   0480300000</v>
      </c>
      <c r="E10" s="89">
        <f>'МП пр.№4'!E81</f>
        <v>0</v>
      </c>
      <c r="F10" s="89">
        <f>'МП пр.№4'!F81</f>
        <v>0</v>
      </c>
      <c r="G10" s="89">
        <f>'МП пр.№4'!G81</f>
        <v>0</v>
      </c>
      <c r="H10" s="89">
        <f>'МП пр.№4'!H81</f>
        <v>0</v>
      </c>
      <c r="I10" s="89">
        <f>'МП пр.№4'!I81</f>
        <v>0</v>
      </c>
    </row>
    <row r="11" spans="1:9" ht="64.5" customHeight="1">
      <c r="A11" s="135" t="str">
        <f>'МП пр.№4'!A82</f>
        <v>8.4.</v>
      </c>
      <c r="B11" s="129" t="str">
        <f>'МП пр.№4'!B82</f>
        <v xml:space="preserve">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 </v>
      </c>
      <c r="C11" s="170"/>
      <c r="D11" s="89">
        <f>'МП пр.№4'!D82</f>
        <v>0</v>
      </c>
      <c r="E11" s="89">
        <f>'МП пр.№4'!E82</f>
        <v>0</v>
      </c>
      <c r="F11" s="89">
        <f>'МП пр.№4'!F82</f>
        <v>0</v>
      </c>
      <c r="G11" s="89">
        <f>'МП пр.№4'!G82</f>
        <v>0</v>
      </c>
      <c r="H11" s="89">
        <f>'МП пр.№4'!H82</f>
        <v>0</v>
      </c>
      <c r="I11" s="89">
        <f>'МП пр.№4'!I82</f>
        <v>0</v>
      </c>
    </row>
    <row r="12" spans="1:9" ht="51">
      <c r="A12" s="135" t="str">
        <f>'МП пр.№4'!A83</f>
        <v>8.5.</v>
      </c>
      <c r="B12" s="129" t="str">
        <f>'МП пр.№4'!B83</f>
        <v xml:space="preserve">Изготовление и распространение световозвращающих приспособлений среди дошкольников и учащихся младших классов образовательных организаций </v>
      </c>
      <c r="C12" s="170"/>
      <c r="D12" s="89" t="str">
        <f>'МП пр.№4'!D83</f>
        <v>903  0000   0480500000</v>
      </c>
      <c r="E12" s="89">
        <f>'МП пр.№4'!E83</f>
        <v>0</v>
      </c>
      <c r="F12" s="89">
        <f>'МП пр.№4'!F83</f>
        <v>0</v>
      </c>
      <c r="G12" s="89">
        <f>'МП пр.№4'!G83</f>
        <v>0</v>
      </c>
      <c r="H12" s="89">
        <f>'МП пр.№4'!H83</f>
        <v>0</v>
      </c>
      <c r="I12" s="89">
        <f>'МП пр.№4'!I83</f>
        <v>0</v>
      </c>
    </row>
    <row r="13" spans="1:9" ht="29.25" customHeight="1">
      <c r="A13" s="135" t="str">
        <f>'МП пр.№4'!A84</f>
        <v>8.6.</v>
      </c>
      <c r="B13" s="129" t="str">
        <f>'МП пр.№4'!B84</f>
        <v xml:space="preserve">Проведение детского конкурса «Безопасное колесо» </v>
      </c>
      <c r="C13" s="170"/>
      <c r="D13" s="89" t="str">
        <f>'МП пр.№4'!D84</f>
        <v>903  0000   0480600000</v>
      </c>
      <c r="E13" s="89">
        <f>'МП пр.№4'!E84</f>
        <v>0</v>
      </c>
      <c r="F13" s="89">
        <f>'МП пр.№4'!F84</f>
        <v>0</v>
      </c>
      <c r="G13" s="89">
        <f>'МП пр.№4'!G84</f>
        <v>0</v>
      </c>
      <c r="H13" s="89">
        <f>'МП пр.№4'!H84</f>
        <v>0</v>
      </c>
      <c r="I13" s="89">
        <f>'МП пр.№4'!I84</f>
        <v>0</v>
      </c>
    </row>
    <row r="14" spans="1:9" ht="28.5" customHeight="1">
      <c r="A14" s="135" t="str">
        <f>'МП пр.№4'!A85</f>
        <v>8.7.</v>
      </c>
      <c r="B14" s="129" t="str">
        <f>'МП пр.№4'!B85</f>
        <v xml:space="preserve">Пропаганда безопасности дорожного движения, в том числе среди детей </v>
      </c>
      <c r="C14" s="170"/>
      <c r="D14" s="89" t="str">
        <f>'МП пр.№4'!D85</f>
        <v>903  0000   0480700000</v>
      </c>
      <c r="E14" s="89">
        <f>'МП пр.№4'!E85</f>
        <v>0</v>
      </c>
      <c r="F14" s="89">
        <f>'МП пр.№4'!F85</f>
        <v>0</v>
      </c>
      <c r="G14" s="89">
        <f>'МП пр.№4'!G85</f>
        <v>0</v>
      </c>
      <c r="H14" s="89">
        <f>'МП пр.№4'!H85</f>
        <v>0</v>
      </c>
      <c r="I14" s="89">
        <f>'МП пр.№4'!I85</f>
        <v>0</v>
      </c>
    </row>
    <row r="15" spans="1:9" ht="54.75" customHeight="1">
      <c r="A15" s="135" t="str">
        <f>'МП пр.№4'!A86</f>
        <v>8.8.</v>
      </c>
      <c r="B15" s="129" t="str">
        <f>'МП пр.№4'!B86</f>
        <v xml:space="preserve">Оснащение участков улично-дорожной сети городов и населенных пунктов пешеходными ограждениями, в том числе в зоне пешеходных переходов </v>
      </c>
      <c r="C15" s="170"/>
      <c r="D15" s="89" t="str">
        <f>'МП пр.№4'!D86</f>
        <v>903  0000   0480800000</v>
      </c>
      <c r="E15" s="89">
        <f>'МП пр.№4'!E86</f>
        <v>0</v>
      </c>
      <c r="F15" s="89">
        <f>'МП пр.№4'!F86</f>
        <v>0</v>
      </c>
      <c r="G15" s="89">
        <f>'МП пр.№4'!G86</f>
        <v>0</v>
      </c>
      <c r="H15" s="89">
        <f>'МП пр.№4'!H86</f>
        <v>0</v>
      </c>
      <c r="I15" s="89">
        <f>'МП пр.№4'!I86</f>
        <v>0</v>
      </c>
    </row>
    <row r="16" spans="1:9" ht="258" customHeight="1">
      <c r="A16" s="135" t="str">
        <f>'МП пр.№4'!A87</f>
        <v>8.9.</v>
      </c>
      <c r="B16" s="129" t="str">
        <f>'МП пр.№4'!B87</f>
        <v>Модернизация нерегулируемых пешеходных переходов, в том числе прилегающих непосредственно к дошкольным образовательным организациям, общеобразовательным организациям и организациям дополнительного образования, средствами 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v>
      </c>
      <c r="C16" s="170"/>
      <c r="D16" s="89" t="str">
        <f>'МП пр.№4'!D87</f>
        <v>903  0000   0480900000</v>
      </c>
      <c r="E16" s="89">
        <f>'МП пр.№4'!E87</f>
        <v>0</v>
      </c>
      <c r="F16" s="89">
        <f>'МП пр.№4'!F87</f>
        <v>0</v>
      </c>
      <c r="G16" s="89">
        <f>'МП пр.№4'!G87</f>
        <v>0</v>
      </c>
      <c r="H16" s="89">
        <f>'МП пр.№4'!H87</f>
        <v>0</v>
      </c>
      <c r="I16" s="89">
        <f>'МП пр.№4'!I87</f>
        <v>0</v>
      </c>
    </row>
    <row r="17" spans="1:9" ht="51">
      <c r="A17" s="135" t="str">
        <f>'МП пр.№4'!A88</f>
        <v>8.10.</v>
      </c>
      <c r="B17" s="129" t="str">
        <f>'МП пр.№4'!B88</f>
        <v>Проект повышение безопасности дорожного движения в муниципальном образовании «Городской округ «Город Козьмодемьянск»</v>
      </c>
      <c r="C17" s="170"/>
      <c r="D17" s="89" t="str">
        <f>'МП пр.№4'!D88</f>
        <v>903  0000   0481000000</v>
      </c>
      <c r="E17" s="89">
        <f>'МП пр.№4'!E88</f>
        <v>0</v>
      </c>
      <c r="F17" s="89">
        <f>'МП пр.№4'!F88</f>
        <v>0</v>
      </c>
      <c r="G17" s="89">
        <f>'МП пр.№4'!G88</f>
        <v>0</v>
      </c>
      <c r="H17" s="89">
        <f>'МП пр.№4'!H88</f>
        <v>0</v>
      </c>
      <c r="I17" s="89">
        <f>'МП пр.№4'!I88</f>
        <v>0</v>
      </c>
    </row>
    <row r="43" spans="1:8" ht="15">
      <c r="A43" s="162"/>
      <c r="D43" s="147" t="s">
        <v>238</v>
      </c>
      <c r="E43" s="147"/>
      <c r="F43" s="147"/>
      <c r="G43" s="147"/>
      <c r="H43" s="147"/>
    </row>
    <row r="44" spans="1:8" ht="15">
      <c r="A44" s="162"/>
      <c r="D44" s="147"/>
      <c r="E44" s="147"/>
      <c r="F44" s="147"/>
      <c r="G44" s="147"/>
      <c r="H44" s="147"/>
    </row>
    <row r="45" ht="18.75">
      <c r="A45" s="9"/>
    </row>
    <row r="46" spans="1:8" ht="18.75">
      <c r="A46" s="179" t="s">
        <v>433</v>
      </c>
      <c r="B46" s="179"/>
      <c r="C46" s="179"/>
      <c r="D46" s="179"/>
      <c r="E46" s="179"/>
      <c r="F46" s="179"/>
      <c r="G46" s="179"/>
      <c r="H46" s="179"/>
    </row>
    <row r="47" ht="18.75">
      <c r="A47" s="9"/>
    </row>
    <row r="48" spans="1:9" ht="15.75">
      <c r="A48" s="186" t="s">
        <v>289</v>
      </c>
      <c r="B48" s="186" t="s">
        <v>315</v>
      </c>
      <c r="C48" s="202" t="s">
        <v>316</v>
      </c>
      <c r="D48" s="203"/>
      <c r="E48" s="186" t="s">
        <v>317</v>
      </c>
      <c r="F48" s="186"/>
      <c r="G48" s="186"/>
      <c r="H48" s="186"/>
      <c r="I48" s="186"/>
    </row>
    <row r="49" spans="1:9" ht="15.75">
      <c r="A49" s="186"/>
      <c r="B49" s="186"/>
      <c r="C49" s="204"/>
      <c r="D49" s="205"/>
      <c r="E49" s="88">
        <f>E5</f>
        <v>2018</v>
      </c>
      <c r="F49" s="133">
        <f aca="true" t="shared" si="1" ref="F49:I49">F5</f>
        <v>2019</v>
      </c>
      <c r="G49" s="133">
        <f t="shared" si="1"/>
        <v>2020</v>
      </c>
      <c r="H49" s="133">
        <f t="shared" si="1"/>
        <v>2021</v>
      </c>
      <c r="I49" s="133">
        <f t="shared" si="1"/>
        <v>2022</v>
      </c>
    </row>
    <row r="50" spans="1:9" ht="15.75">
      <c r="A50" s="83">
        <v>1</v>
      </c>
      <c r="B50" s="83">
        <v>2</v>
      </c>
      <c r="C50" s="206">
        <v>3</v>
      </c>
      <c r="D50" s="207"/>
      <c r="E50" s="83">
        <v>4</v>
      </c>
      <c r="F50" s="83">
        <v>5</v>
      </c>
      <c r="G50" s="83">
        <v>6</v>
      </c>
      <c r="H50" s="83">
        <v>7</v>
      </c>
      <c r="I50" s="84">
        <v>8</v>
      </c>
    </row>
    <row r="51" spans="1:9" ht="15">
      <c r="A51" s="200" t="s">
        <v>432</v>
      </c>
      <c r="B51" s="223" t="str">
        <f>B7</f>
        <v>«Повышение безопасности дорожного движения муниципального образования "Городской округ "Город Козьмодемьянск"»</v>
      </c>
      <c r="C51" s="217" t="s">
        <v>319</v>
      </c>
      <c r="D51" s="217"/>
      <c r="E51" s="98">
        <f>SUM(E52:E55)</f>
        <v>0</v>
      </c>
      <c r="F51" s="98">
        <f aca="true" t="shared" si="2" ref="F51:I51">SUM(F52:F55)</f>
        <v>0</v>
      </c>
      <c r="G51" s="98">
        <f t="shared" si="2"/>
        <v>0</v>
      </c>
      <c r="H51" s="98">
        <f t="shared" si="2"/>
        <v>0</v>
      </c>
      <c r="I51" s="98">
        <f t="shared" si="2"/>
        <v>0</v>
      </c>
    </row>
    <row r="52" spans="1:9" ht="15">
      <c r="A52" s="200"/>
      <c r="B52" s="223"/>
      <c r="C52" s="218" t="s">
        <v>320</v>
      </c>
      <c r="D52" s="218"/>
      <c r="E52" s="99">
        <f>E57+E62+E67+E72+E77+E82+E87+E92+E97+E102</f>
        <v>0</v>
      </c>
      <c r="F52" s="99">
        <f aca="true" t="shared" si="3" ref="F52:I52">F57+F62+F67+F72+F77+F82+F87+F92+F97+F102</f>
        <v>0</v>
      </c>
      <c r="G52" s="99">
        <f t="shared" si="3"/>
        <v>0</v>
      </c>
      <c r="H52" s="99">
        <f t="shared" si="3"/>
        <v>0</v>
      </c>
      <c r="I52" s="99">
        <f t="shared" si="3"/>
        <v>0</v>
      </c>
    </row>
    <row r="53" spans="1:9" ht="15">
      <c r="A53" s="200"/>
      <c r="B53" s="223"/>
      <c r="C53" s="218" t="s">
        <v>321</v>
      </c>
      <c r="D53" s="218"/>
      <c r="E53" s="99">
        <f aca="true" t="shared" si="4" ref="E53:I55">E58+E63+E68+E73+E78+E83+E88+E93+E98+E103</f>
        <v>0</v>
      </c>
      <c r="F53" s="99">
        <f t="shared" si="4"/>
        <v>0</v>
      </c>
      <c r="G53" s="99">
        <f t="shared" si="4"/>
        <v>0</v>
      </c>
      <c r="H53" s="99">
        <f t="shared" si="4"/>
        <v>0</v>
      </c>
      <c r="I53" s="99">
        <f t="shared" si="4"/>
        <v>0</v>
      </c>
    </row>
    <row r="54" spans="1:9" ht="15">
      <c r="A54" s="200"/>
      <c r="B54" s="223"/>
      <c r="C54" s="218" t="s">
        <v>322</v>
      </c>
      <c r="D54" s="218"/>
      <c r="E54" s="99">
        <f t="shared" si="4"/>
        <v>0</v>
      </c>
      <c r="F54" s="99">
        <f t="shared" si="4"/>
        <v>0</v>
      </c>
      <c r="G54" s="99">
        <f t="shared" si="4"/>
        <v>0</v>
      </c>
      <c r="H54" s="99">
        <f t="shared" si="4"/>
        <v>0</v>
      </c>
      <c r="I54" s="99">
        <f t="shared" si="4"/>
        <v>0</v>
      </c>
    </row>
    <row r="55" spans="1:9" ht="15">
      <c r="A55" s="200"/>
      <c r="B55" s="223"/>
      <c r="C55" s="218" t="s">
        <v>323</v>
      </c>
      <c r="D55" s="218"/>
      <c r="E55" s="99">
        <f t="shared" si="4"/>
        <v>0</v>
      </c>
      <c r="F55" s="99">
        <f t="shared" si="4"/>
        <v>0</v>
      </c>
      <c r="G55" s="99">
        <f t="shared" si="4"/>
        <v>0</v>
      </c>
      <c r="H55" s="99">
        <f t="shared" si="4"/>
        <v>0</v>
      </c>
      <c r="I55" s="99">
        <f t="shared" si="4"/>
        <v>0</v>
      </c>
    </row>
    <row r="56" spans="1:9" ht="15" customHeight="1">
      <c r="A56" s="222" t="str">
        <f>A8</f>
        <v>8.1.</v>
      </c>
      <c r="B56" s="210" t="str">
        <f>B8</f>
        <v>Оснащение системами автоматического контроля и выявления нарушений Правил дорожного движения улично-дорожной сети городского округа "Город Козьмодемьянск", дорог муниципального значения</v>
      </c>
      <c r="C56" s="217" t="s">
        <v>319</v>
      </c>
      <c r="D56" s="217"/>
      <c r="E56" s="98">
        <f>E57+E58+E59+E60</f>
        <v>0</v>
      </c>
      <c r="F56" s="98">
        <f aca="true" t="shared" si="5" ref="F56:I56">F57+F58+F59+F60</f>
        <v>0</v>
      </c>
      <c r="G56" s="98">
        <f t="shared" si="5"/>
        <v>0</v>
      </c>
      <c r="H56" s="98">
        <f t="shared" si="5"/>
        <v>0</v>
      </c>
      <c r="I56" s="98">
        <f t="shared" si="5"/>
        <v>0</v>
      </c>
    </row>
    <row r="57" spans="1:9" ht="15">
      <c r="A57" s="222"/>
      <c r="B57" s="210"/>
      <c r="C57" s="218" t="s">
        <v>320</v>
      </c>
      <c r="D57" s="218"/>
      <c r="E57" s="99">
        <v>0</v>
      </c>
      <c r="F57" s="99">
        <v>0</v>
      </c>
      <c r="G57" s="99">
        <v>0</v>
      </c>
      <c r="H57" s="99">
        <v>0</v>
      </c>
      <c r="I57" s="99">
        <v>0</v>
      </c>
    </row>
    <row r="58" spans="1:9" ht="15">
      <c r="A58" s="222"/>
      <c r="B58" s="210"/>
      <c r="C58" s="218" t="s">
        <v>321</v>
      </c>
      <c r="D58" s="218"/>
      <c r="E58" s="99">
        <v>0</v>
      </c>
      <c r="F58" s="99">
        <v>0</v>
      </c>
      <c r="G58" s="99">
        <v>0</v>
      </c>
      <c r="H58" s="99">
        <v>0</v>
      </c>
      <c r="I58" s="99">
        <v>0</v>
      </c>
    </row>
    <row r="59" spans="1:9" ht="15">
      <c r="A59" s="222"/>
      <c r="B59" s="210"/>
      <c r="C59" s="218" t="s">
        <v>322</v>
      </c>
      <c r="D59" s="218"/>
      <c r="E59" s="99">
        <f>E8</f>
        <v>0</v>
      </c>
      <c r="F59" s="99">
        <f aca="true" t="shared" si="6" ref="F59:I59">F8</f>
        <v>0</v>
      </c>
      <c r="G59" s="99">
        <f t="shared" si="6"/>
        <v>0</v>
      </c>
      <c r="H59" s="99">
        <f t="shared" si="6"/>
        <v>0</v>
      </c>
      <c r="I59" s="99">
        <f t="shared" si="6"/>
        <v>0</v>
      </c>
    </row>
    <row r="60" spans="1:9" ht="15">
      <c r="A60" s="222"/>
      <c r="B60" s="210"/>
      <c r="C60" s="218" t="s">
        <v>323</v>
      </c>
      <c r="D60" s="218"/>
      <c r="E60" s="99">
        <v>0</v>
      </c>
      <c r="F60" s="99">
        <v>0</v>
      </c>
      <c r="G60" s="99">
        <v>0</v>
      </c>
      <c r="H60" s="99">
        <v>0</v>
      </c>
      <c r="I60" s="99">
        <v>0</v>
      </c>
    </row>
    <row r="61" spans="1:9" ht="15" customHeight="1">
      <c r="A61" s="222" t="str">
        <f>A9</f>
        <v>8.2.</v>
      </c>
      <c r="B61" s="210" t="str">
        <f>B9</f>
        <v xml:space="preserve"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специализированной печатной продукции </v>
      </c>
      <c r="C61" s="217" t="s">
        <v>319</v>
      </c>
      <c r="D61" s="217"/>
      <c r="E61" s="98">
        <f>E62+E63+E64+E65</f>
        <v>0</v>
      </c>
      <c r="F61" s="98">
        <f aca="true" t="shared" si="7" ref="F61:I61">F62+F63+F64+F65</f>
        <v>0</v>
      </c>
      <c r="G61" s="98">
        <f t="shared" si="7"/>
        <v>0</v>
      </c>
      <c r="H61" s="98">
        <f t="shared" si="7"/>
        <v>0</v>
      </c>
      <c r="I61" s="98">
        <f t="shared" si="7"/>
        <v>0</v>
      </c>
    </row>
    <row r="62" spans="1:9" ht="15">
      <c r="A62" s="222"/>
      <c r="B62" s="210"/>
      <c r="C62" s="218" t="s">
        <v>320</v>
      </c>
      <c r="D62" s="218"/>
      <c r="E62" s="99">
        <f>E10</f>
        <v>0</v>
      </c>
      <c r="F62" s="99">
        <f aca="true" t="shared" si="8" ref="F62:I62">F10</f>
        <v>0</v>
      </c>
      <c r="G62" s="99">
        <f t="shared" si="8"/>
        <v>0</v>
      </c>
      <c r="H62" s="99">
        <f t="shared" si="8"/>
        <v>0</v>
      </c>
      <c r="I62" s="99">
        <f t="shared" si="8"/>
        <v>0</v>
      </c>
    </row>
    <row r="63" spans="1:9" ht="15">
      <c r="A63" s="222"/>
      <c r="B63" s="210"/>
      <c r="C63" s="218" t="s">
        <v>321</v>
      </c>
      <c r="D63" s="218"/>
      <c r="E63" s="99">
        <f aca="true" t="shared" si="9" ref="E63:I65">E11</f>
        <v>0</v>
      </c>
      <c r="F63" s="99">
        <f t="shared" si="9"/>
        <v>0</v>
      </c>
      <c r="G63" s="99">
        <f t="shared" si="9"/>
        <v>0</v>
      </c>
      <c r="H63" s="99">
        <f t="shared" si="9"/>
        <v>0</v>
      </c>
      <c r="I63" s="99">
        <f t="shared" si="9"/>
        <v>0</v>
      </c>
    </row>
    <row r="64" spans="1:9" ht="15">
      <c r="A64" s="222"/>
      <c r="B64" s="210"/>
      <c r="C64" s="218" t="s">
        <v>322</v>
      </c>
      <c r="D64" s="218"/>
      <c r="E64" s="99">
        <f>E9</f>
        <v>0</v>
      </c>
      <c r="F64" s="99">
        <f aca="true" t="shared" si="10" ref="F64:I64">F9</f>
        <v>0</v>
      </c>
      <c r="G64" s="99">
        <f t="shared" si="10"/>
        <v>0</v>
      </c>
      <c r="H64" s="99">
        <f t="shared" si="10"/>
        <v>0</v>
      </c>
      <c r="I64" s="99">
        <f t="shared" si="10"/>
        <v>0</v>
      </c>
    </row>
    <row r="65" spans="1:9" ht="29.25" customHeight="1">
      <c r="A65" s="222"/>
      <c r="B65" s="210"/>
      <c r="C65" s="218" t="s">
        <v>323</v>
      </c>
      <c r="D65" s="218"/>
      <c r="E65" s="99">
        <f t="shared" si="9"/>
        <v>0</v>
      </c>
      <c r="F65" s="99">
        <f t="shared" si="9"/>
        <v>0</v>
      </c>
      <c r="G65" s="99">
        <f t="shared" si="9"/>
        <v>0</v>
      </c>
      <c r="H65" s="99">
        <f t="shared" si="9"/>
        <v>0</v>
      </c>
      <c r="I65" s="99">
        <f t="shared" si="9"/>
        <v>0</v>
      </c>
    </row>
    <row r="66" spans="1:9" ht="15" customHeight="1">
      <c r="A66" s="216" t="str">
        <f>A10</f>
        <v>8.3.</v>
      </c>
      <c r="B66" s="210" t="str">
        <f>B10</f>
        <v xml:space="preserve">Приобретение мобильных автогородков для организаций, осуществляющих деятельность по формированию у детей дошкольного и школьного возраста навыков безопасного поведения на дороге </v>
      </c>
      <c r="C66" s="217" t="s">
        <v>319</v>
      </c>
      <c r="D66" s="217"/>
      <c r="E66" s="98">
        <f>E67+E68+E69+E70</f>
        <v>0</v>
      </c>
      <c r="F66" s="98">
        <f aca="true" t="shared" si="11" ref="F66:I66">F67+F68+F69+F70</f>
        <v>0</v>
      </c>
      <c r="G66" s="98">
        <f t="shared" si="11"/>
        <v>0</v>
      </c>
      <c r="H66" s="98">
        <f t="shared" si="11"/>
        <v>0</v>
      </c>
      <c r="I66" s="98">
        <f t="shared" si="11"/>
        <v>0</v>
      </c>
    </row>
    <row r="67" spans="1:9" ht="15">
      <c r="A67" s="216"/>
      <c r="B67" s="210"/>
      <c r="C67" s="218" t="s">
        <v>320</v>
      </c>
      <c r="D67" s="218"/>
      <c r="E67" s="99">
        <f>E15</f>
        <v>0</v>
      </c>
      <c r="F67" s="99">
        <f aca="true" t="shared" si="12" ref="F67:I67">F15</f>
        <v>0</v>
      </c>
      <c r="G67" s="99">
        <f t="shared" si="12"/>
        <v>0</v>
      </c>
      <c r="H67" s="99">
        <f t="shared" si="12"/>
        <v>0</v>
      </c>
      <c r="I67" s="99">
        <f t="shared" si="12"/>
        <v>0</v>
      </c>
    </row>
    <row r="68" spans="1:9" ht="15">
      <c r="A68" s="216"/>
      <c r="B68" s="210"/>
      <c r="C68" s="218" t="s">
        <v>321</v>
      </c>
      <c r="D68" s="218"/>
      <c r="E68" s="99">
        <f>E16</f>
        <v>0</v>
      </c>
      <c r="F68" s="99">
        <f aca="true" t="shared" si="13" ref="F68:I68">F16</f>
        <v>0</v>
      </c>
      <c r="G68" s="99">
        <f t="shared" si="13"/>
        <v>0</v>
      </c>
      <c r="H68" s="99">
        <f t="shared" si="13"/>
        <v>0</v>
      </c>
      <c r="I68" s="99">
        <f t="shared" si="13"/>
        <v>0</v>
      </c>
    </row>
    <row r="69" spans="1:9" ht="11.25" customHeight="1">
      <c r="A69" s="216"/>
      <c r="B69" s="210"/>
      <c r="C69" s="218" t="s">
        <v>322</v>
      </c>
      <c r="D69" s="218"/>
      <c r="E69" s="99">
        <f>E10</f>
        <v>0</v>
      </c>
      <c r="F69" s="99">
        <f aca="true" t="shared" si="14" ref="F69:I69">F10</f>
        <v>0</v>
      </c>
      <c r="G69" s="99">
        <f t="shared" si="14"/>
        <v>0</v>
      </c>
      <c r="H69" s="99">
        <f t="shared" si="14"/>
        <v>0</v>
      </c>
      <c r="I69" s="99">
        <f t="shared" si="14"/>
        <v>0</v>
      </c>
    </row>
    <row r="70" spans="1:9" ht="15">
      <c r="A70" s="216"/>
      <c r="B70" s="210"/>
      <c r="C70" s="218" t="s">
        <v>323</v>
      </c>
      <c r="D70" s="218"/>
      <c r="E70" s="99">
        <v>0</v>
      </c>
      <c r="F70" s="99">
        <v>0</v>
      </c>
      <c r="G70" s="99">
        <v>0</v>
      </c>
      <c r="H70" s="99">
        <v>0</v>
      </c>
      <c r="I70" s="99">
        <v>0</v>
      </c>
    </row>
    <row r="71" spans="1:9" ht="15">
      <c r="A71" s="216" t="str">
        <f>A11</f>
        <v>8.4.</v>
      </c>
      <c r="B71" s="210" t="str">
        <f>B11</f>
        <v xml:space="preserve">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 </v>
      </c>
      <c r="C71" s="217" t="s">
        <v>319</v>
      </c>
      <c r="D71" s="217"/>
      <c r="E71" s="98">
        <f>E72+E73+E74+E75</f>
        <v>0</v>
      </c>
      <c r="F71" s="98">
        <f aca="true" t="shared" si="15" ref="F71:I71">F72+F73+F74+F75</f>
        <v>0</v>
      </c>
      <c r="G71" s="98">
        <f t="shared" si="15"/>
        <v>0</v>
      </c>
      <c r="H71" s="98">
        <f t="shared" si="15"/>
        <v>0</v>
      </c>
      <c r="I71" s="98">
        <f t="shared" si="15"/>
        <v>0</v>
      </c>
    </row>
    <row r="72" spans="1:9" ht="15">
      <c r="A72" s="216"/>
      <c r="B72" s="210"/>
      <c r="C72" s="218" t="s">
        <v>320</v>
      </c>
      <c r="D72" s="218"/>
      <c r="E72" s="99">
        <v>0</v>
      </c>
      <c r="F72" s="99">
        <v>0</v>
      </c>
      <c r="G72" s="99">
        <v>0</v>
      </c>
      <c r="H72" s="99">
        <v>0</v>
      </c>
      <c r="I72" s="99">
        <v>0</v>
      </c>
    </row>
    <row r="73" spans="1:9" ht="15">
      <c r="A73" s="216"/>
      <c r="B73" s="210"/>
      <c r="C73" s="218" t="s">
        <v>321</v>
      </c>
      <c r="D73" s="218"/>
      <c r="E73" s="99">
        <v>0</v>
      </c>
      <c r="F73" s="99">
        <v>0</v>
      </c>
      <c r="G73" s="99">
        <v>0</v>
      </c>
      <c r="H73" s="99">
        <v>0</v>
      </c>
      <c r="I73" s="99">
        <v>0</v>
      </c>
    </row>
    <row r="74" spans="1:9" ht="15">
      <c r="A74" s="216"/>
      <c r="B74" s="210"/>
      <c r="C74" s="218" t="s">
        <v>322</v>
      </c>
      <c r="D74" s="218"/>
      <c r="E74" s="99">
        <f>E11</f>
        <v>0</v>
      </c>
      <c r="F74" s="99">
        <f aca="true" t="shared" si="16" ref="F74:I74">F11</f>
        <v>0</v>
      </c>
      <c r="G74" s="99">
        <f t="shared" si="16"/>
        <v>0</v>
      </c>
      <c r="H74" s="99">
        <f t="shared" si="16"/>
        <v>0</v>
      </c>
      <c r="I74" s="99">
        <f t="shared" si="16"/>
        <v>0</v>
      </c>
    </row>
    <row r="75" spans="1:9" ht="15">
      <c r="A75" s="216"/>
      <c r="B75" s="210"/>
      <c r="C75" s="218" t="s">
        <v>323</v>
      </c>
      <c r="D75" s="218"/>
      <c r="E75" s="99">
        <v>0</v>
      </c>
      <c r="F75" s="99">
        <v>0</v>
      </c>
      <c r="G75" s="99">
        <v>0</v>
      </c>
      <c r="H75" s="99">
        <v>0</v>
      </c>
      <c r="I75" s="99">
        <v>0</v>
      </c>
    </row>
    <row r="76" spans="1:9" ht="15">
      <c r="A76" s="216" t="str">
        <f>A12</f>
        <v>8.5.</v>
      </c>
      <c r="B76" s="210" t="str">
        <f>B12</f>
        <v xml:space="preserve">Изготовление и распространение световозвращающих приспособлений среди дошкольников и учащихся младших классов образовательных организаций </v>
      </c>
      <c r="C76" s="217" t="s">
        <v>319</v>
      </c>
      <c r="D76" s="217"/>
      <c r="E76" s="98">
        <f>E77+E78+E79+E80</f>
        <v>0</v>
      </c>
      <c r="F76" s="98">
        <f aca="true" t="shared" si="17" ref="F76:I76">F77+F78+F79+F80</f>
        <v>0</v>
      </c>
      <c r="G76" s="98">
        <f t="shared" si="17"/>
        <v>0</v>
      </c>
      <c r="H76" s="98">
        <f t="shared" si="17"/>
        <v>0</v>
      </c>
      <c r="I76" s="98">
        <f t="shared" si="17"/>
        <v>0</v>
      </c>
    </row>
    <row r="77" spans="1:9" ht="15">
      <c r="A77" s="216"/>
      <c r="B77" s="210"/>
      <c r="C77" s="218" t="s">
        <v>320</v>
      </c>
      <c r="D77" s="218"/>
      <c r="E77" s="99">
        <v>0</v>
      </c>
      <c r="F77" s="99">
        <v>0</v>
      </c>
      <c r="G77" s="99">
        <v>0</v>
      </c>
      <c r="H77" s="99">
        <v>0</v>
      </c>
      <c r="I77" s="99">
        <v>0</v>
      </c>
    </row>
    <row r="78" spans="1:9" ht="15">
      <c r="A78" s="216"/>
      <c r="B78" s="210"/>
      <c r="C78" s="218" t="s">
        <v>321</v>
      </c>
      <c r="D78" s="218"/>
      <c r="E78" s="99">
        <v>0</v>
      </c>
      <c r="F78" s="99">
        <v>0</v>
      </c>
      <c r="G78" s="99">
        <v>0</v>
      </c>
      <c r="H78" s="99">
        <v>0</v>
      </c>
      <c r="I78" s="99">
        <v>0</v>
      </c>
    </row>
    <row r="79" spans="1:9" ht="15">
      <c r="A79" s="216"/>
      <c r="B79" s="210"/>
      <c r="C79" s="218" t="s">
        <v>322</v>
      </c>
      <c r="D79" s="218"/>
      <c r="E79" s="99">
        <f>E12</f>
        <v>0</v>
      </c>
      <c r="F79" s="99">
        <f aca="true" t="shared" si="18" ref="F79:I79">F12</f>
        <v>0</v>
      </c>
      <c r="G79" s="99">
        <f t="shared" si="18"/>
        <v>0</v>
      </c>
      <c r="H79" s="99">
        <f t="shared" si="18"/>
        <v>0</v>
      </c>
      <c r="I79" s="99">
        <f t="shared" si="18"/>
        <v>0</v>
      </c>
    </row>
    <row r="80" spans="1:9" ht="15">
      <c r="A80" s="216"/>
      <c r="B80" s="210"/>
      <c r="C80" s="218" t="s">
        <v>323</v>
      </c>
      <c r="D80" s="218"/>
      <c r="E80" s="99">
        <f aca="true" t="shared" si="19" ref="E80:I80">E85</f>
        <v>0</v>
      </c>
      <c r="F80" s="99">
        <f t="shared" si="19"/>
        <v>0</v>
      </c>
      <c r="G80" s="99">
        <f t="shared" si="19"/>
        <v>0</v>
      </c>
      <c r="H80" s="99">
        <f t="shared" si="19"/>
        <v>0</v>
      </c>
      <c r="I80" s="99">
        <f t="shared" si="19"/>
        <v>0</v>
      </c>
    </row>
    <row r="81" spans="1:9" ht="15">
      <c r="A81" s="216" t="str">
        <f>A13</f>
        <v>8.6.</v>
      </c>
      <c r="B81" s="210" t="str">
        <f>B13</f>
        <v xml:space="preserve">Проведение детского конкурса «Безопасное колесо» </v>
      </c>
      <c r="C81" s="217" t="s">
        <v>319</v>
      </c>
      <c r="D81" s="217"/>
      <c r="E81" s="98">
        <f>E82+E83+E84+E85</f>
        <v>0</v>
      </c>
      <c r="F81" s="98">
        <f aca="true" t="shared" si="20" ref="F81:I81">F82+F83+F84+F85</f>
        <v>0</v>
      </c>
      <c r="G81" s="98">
        <f t="shared" si="20"/>
        <v>0</v>
      </c>
      <c r="H81" s="98">
        <f t="shared" si="20"/>
        <v>0</v>
      </c>
      <c r="I81" s="98">
        <f t="shared" si="20"/>
        <v>0</v>
      </c>
    </row>
    <row r="82" spans="1:9" ht="15">
      <c r="A82" s="216"/>
      <c r="B82" s="210"/>
      <c r="C82" s="218" t="s">
        <v>320</v>
      </c>
      <c r="D82" s="218"/>
      <c r="E82" s="99">
        <v>0</v>
      </c>
      <c r="F82" s="99">
        <v>0</v>
      </c>
      <c r="G82" s="99">
        <v>0</v>
      </c>
      <c r="H82" s="99">
        <v>0</v>
      </c>
      <c r="I82" s="99">
        <v>0</v>
      </c>
    </row>
    <row r="83" spans="1:9" ht="15">
      <c r="A83" s="216"/>
      <c r="B83" s="210"/>
      <c r="C83" s="218" t="s">
        <v>321</v>
      </c>
      <c r="D83" s="218"/>
      <c r="E83" s="99">
        <v>0</v>
      </c>
      <c r="F83" s="99">
        <v>0</v>
      </c>
      <c r="G83" s="99">
        <v>0</v>
      </c>
      <c r="H83" s="99">
        <v>0</v>
      </c>
      <c r="I83" s="99">
        <v>0</v>
      </c>
    </row>
    <row r="84" spans="1:9" ht="15">
      <c r="A84" s="216"/>
      <c r="B84" s="210"/>
      <c r="C84" s="218" t="s">
        <v>322</v>
      </c>
      <c r="D84" s="218"/>
      <c r="E84" s="99">
        <f>E13</f>
        <v>0</v>
      </c>
      <c r="F84" s="99">
        <f aca="true" t="shared" si="21" ref="F84:I84">F13</f>
        <v>0</v>
      </c>
      <c r="G84" s="99">
        <f t="shared" si="21"/>
        <v>0</v>
      </c>
      <c r="H84" s="99">
        <f t="shared" si="21"/>
        <v>0</v>
      </c>
      <c r="I84" s="99">
        <f t="shared" si="21"/>
        <v>0</v>
      </c>
    </row>
    <row r="85" spans="1:9" ht="15">
      <c r="A85" s="216"/>
      <c r="B85" s="210"/>
      <c r="C85" s="218" t="s">
        <v>323</v>
      </c>
      <c r="D85" s="218"/>
      <c r="E85" s="99">
        <v>0</v>
      </c>
      <c r="F85" s="99">
        <v>0</v>
      </c>
      <c r="G85" s="99">
        <v>0</v>
      </c>
      <c r="H85" s="99">
        <v>0</v>
      </c>
      <c r="I85" s="99">
        <v>0</v>
      </c>
    </row>
    <row r="86" spans="1:9" ht="15">
      <c r="A86" s="216" t="str">
        <f>A14</f>
        <v>8.7.</v>
      </c>
      <c r="B86" s="210" t="str">
        <f>B14</f>
        <v xml:space="preserve">Пропаганда безопасности дорожного движения, в том числе среди детей </v>
      </c>
      <c r="C86" s="217" t="s">
        <v>319</v>
      </c>
      <c r="D86" s="217"/>
      <c r="E86" s="98">
        <f>E87+E88+E89+E90</f>
        <v>0</v>
      </c>
      <c r="F86" s="98">
        <f aca="true" t="shared" si="22" ref="F86:I86">F87+F88+F89+F90</f>
        <v>0</v>
      </c>
      <c r="G86" s="98">
        <f t="shared" si="22"/>
        <v>0</v>
      </c>
      <c r="H86" s="98">
        <f t="shared" si="22"/>
        <v>0</v>
      </c>
      <c r="I86" s="98">
        <f t="shared" si="22"/>
        <v>0</v>
      </c>
    </row>
    <row r="87" spans="1:9" ht="15">
      <c r="A87" s="216"/>
      <c r="B87" s="210"/>
      <c r="C87" s="218" t="s">
        <v>320</v>
      </c>
      <c r="D87" s="218"/>
      <c r="E87" s="99">
        <v>0</v>
      </c>
      <c r="F87" s="99">
        <v>0</v>
      </c>
      <c r="G87" s="99">
        <v>0</v>
      </c>
      <c r="H87" s="99">
        <v>0</v>
      </c>
      <c r="I87" s="99">
        <v>0</v>
      </c>
    </row>
    <row r="88" spans="1:9" ht="15">
      <c r="A88" s="216"/>
      <c r="B88" s="210"/>
      <c r="C88" s="218" t="s">
        <v>321</v>
      </c>
      <c r="D88" s="218"/>
      <c r="E88" s="99">
        <v>0</v>
      </c>
      <c r="F88" s="99">
        <v>0</v>
      </c>
      <c r="G88" s="99">
        <v>0</v>
      </c>
      <c r="H88" s="99">
        <v>0</v>
      </c>
      <c r="I88" s="99">
        <v>0</v>
      </c>
    </row>
    <row r="89" spans="1:9" ht="15">
      <c r="A89" s="216"/>
      <c r="B89" s="210"/>
      <c r="C89" s="218" t="s">
        <v>322</v>
      </c>
      <c r="D89" s="218"/>
      <c r="E89" s="99">
        <f>E14</f>
        <v>0</v>
      </c>
      <c r="F89" s="99">
        <f aca="true" t="shared" si="23" ref="F89:I89">F14</f>
        <v>0</v>
      </c>
      <c r="G89" s="99">
        <f t="shared" si="23"/>
        <v>0</v>
      </c>
      <c r="H89" s="99">
        <f t="shared" si="23"/>
        <v>0</v>
      </c>
      <c r="I89" s="99">
        <f t="shared" si="23"/>
        <v>0</v>
      </c>
    </row>
    <row r="90" spans="1:9" ht="15">
      <c r="A90" s="216"/>
      <c r="B90" s="210"/>
      <c r="C90" s="218" t="s">
        <v>323</v>
      </c>
      <c r="D90" s="218"/>
      <c r="E90" s="99">
        <v>0</v>
      </c>
      <c r="F90" s="99">
        <v>0</v>
      </c>
      <c r="G90" s="99">
        <v>0</v>
      </c>
      <c r="H90" s="99">
        <v>0</v>
      </c>
      <c r="I90" s="99">
        <v>0</v>
      </c>
    </row>
    <row r="91" spans="1:9" ht="15">
      <c r="A91" s="216" t="str">
        <f>A15</f>
        <v>8.8.</v>
      </c>
      <c r="B91" s="210" t="str">
        <f>B15</f>
        <v xml:space="preserve">Оснащение участков улично-дорожной сети городов и населенных пунктов пешеходными ограждениями, в том числе в зоне пешеходных переходов </v>
      </c>
      <c r="C91" s="217" t="s">
        <v>319</v>
      </c>
      <c r="D91" s="217"/>
      <c r="E91" s="98">
        <f>E92+E93+E94+E95</f>
        <v>0</v>
      </c>
      <c r="F91" s="98">
        <f aca="true" t="shared" si="24" ref="F91:I91">F92+F93+F94+F95</f>
        <v>0</v>
      </c>
      <c r="G91" s="98">
        <f t="shared" si="24"/>
        <v>0</v>
      </c>
      <c r="H91" s="98">
        <f t="shared" si="24"/>
        <v>0</v>
      </c>
      <c r="I91" s="98">
        <f t="shared" si="24"/>
        <v>0</v>
      </c>
    </row>
    <row r="92" spans="1:9" ht="15">
      <c r="A92" s="216"/>
      <c r="B92" s="210"/>
      <c r="C92" s="218" t="s">
        <v>320</v>
      </c>
      <c r="D92" s="218"/>
      <c r="E92" s="99">
        <v>0</v>
      </c>
      <c r="F92" s="99">
        <v>0</v>
      </c>
      <c r="G92" s="99">
        <v>0</v>
      </c>
      <c r="H92" s="99">
        <v>0</v>
      </c>
      <c r="I92" s="99">
        <v>0</v>
      </c>
    </row>
    <row r="93" spans="1:9" ht="15">
      <c r="A93" s="216"/>
      <c r="B93" s="210"/>
      <c r="C93" s="218" t="s">
        <v>321</v>
      </c>
      <c r="D93" s="218"/>
      <c r="E93" s="99">
        <v>0</v>
      </c>
      <c r="F93" s="99">
        <v>0</v>
      </c>
      <c r="G93" s="99">
        <v>0</v>
      </c>
      <c r="H93" s="99">
        <v>0</v>
      </c>
      <c r="I93" s="99">
        <v>0</v>
      </c>
    </row>
    <row r="94" spans="1:9" ht="15">
      <c r="A94" s="216"/>
      <c r="B94" s="210"/>
      <c r="C94" s="218" t="s">
        <v>322</v>
      </c>
      <c r="D94" s="218"/>
      <c r="E94" s="99">
        <f>E15</f>
        <v>0</v>
      </c>
      <c r="F94" s="99">
        <f aca="true" t="shared" si="25" ref="F94:I94">F15</f>
        <v>0</v>
      </c>
      <c r="G94" s="99">
        <f t="shared" si="25"/>
        <v>0</v>
      </c>
      <c r="H94" s="99">
        <f t="shared" si="25"/>
        <v>0</v>
      </c>
      <c r="I94" s="99">
        <f t="shared" si="25"/>
        <v>0</v>
      </c>
    </row>
    <row r="95" spans="1:9" ht="15">
      <c r="A95" s="216"/>
      <c r="B95" s="210"/>
      <c r="C95" s="218" t="s">
        <v>323</v>
      </c>
      <c r="D95" s="218"/>
      <c r="E95" s="99">
        <v>0</v>
      </c>
      <c r="F95" s="99">
        <v>0</v>
      </c>
      <c r="G95" s="99">
        <v>0</v>
      </c>
      <c r="H95" s="99">
        <v>0</v>
      </c>
      <c r="I95" s="99">
        <v>0</v>
      </c>
    </row>
    <row r="96" spans="1:9" ht="51" customHeight="1">
      <c r="A96" s="216" t="str">
        <f>A16</f>
        <v>8.9.</v>
      </c>
      <c r="B96" s="210" t="str">
        <f>B16</f>
        <v>Модернизация нерегулируемых пешеходных переходов, в том числе прилегающих непосредственно к дошкольным образовательным организациям, общеобразовательным организациям и организациям дополнительного образования, средствами 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v>
      </c>
      <c r="C96" s="217" t="s">
        <v>319</v>
      </c>
      <c r="D96" s="217"/>
      <c r="E96" s="98">
        <f>E97+E98+E99+E100</f>
        <v>0</v>
      </c>
      <c r="F96" s="98">
        <f aca="true" t="shared" si="26" ref="F96:I96">F97+F98+F99+F100</f>
        <v>0</v>
      </c>
      <c r="G96" s="98">
        <f t="shared" si="26"/>
        <v>0</v>
      </c>
      <c r="H96" s="98">
        <f t="shared" si="26"/>
        <v>0</v>
      </c>
      <c r="I96" s="98">
        <f t="shared" si="26"/>
        <v>0</v>
      </c>
    </row>
    <row r="97" spans="1:9" ht="64.5" customHeight="1">
      <c r="A97" s="216"/>
      <c r="B97" s="210"/>
      <c r="C97" s="218" t="s">
        <v>320</v>
      </c>
      <c r="D97" s="218"/>
      <c r="E97" s="99">
        <v>0</v>
      </c>
      <c r="F97" s="99">
        <v>0</v>
      </c>
      <c r="G97" s="99">
        <v>0</v>
      </c>
      <c r="H97" s="99">
        <v>0</v>
      </c>
      <c r="I97" s="99">
        <v>0</v>
      </c>
    </row>
    <row r="98" spans="1:9" ht="54.75" customHeight="1">
      <c r="A98" s="216"/>
      <c r="B98" s="210"/>
      <c r="C98" s="218" t="s">
        <v>321</v>
      </c>
      <c r="D98" s="218"/>
      <c r="E98" s="99">
        <v>0</v>
      </c>
      <c r="F98" s="99">
        <v>0</v>
      </c>
      <c r="G98" s="99">
        <v>0</v>
      </c>
      <c r="H98" s="99">
        <v>0</v>
      </c>
      <c r="I98" s="99">
        <v>0</v>
      </c>
    </row>
    <row r="99" spans="1:9" ht="45.75" customHeight="1">
      <c r="A99" s="216"/>
      <c r="B99" s="210"/>
      <c r="C99" s="218" t="s">
        <v>322</v>
      </c>
      <c r="D99" s="218"/>
      <c r="E99" s="99">
        <f>E16</f>
        <v>0</v>
      </c>
      <c r="F99" s="99">
        <f aca="true" t="shared" si="27" ref="F99:I99">F16</f>
        <v>0</v>
      </c>
      <c r="G99" s="99">
        <f t="shared" si="27"/>
        <v>0</v>
      </c>
      <c r="H99" s="99">
        <f t="shared" si="27"/>
        <v>0</v>
      </c>
      <c r="I99" s="99">
        <f t="shared" si="27"/>
        <v>0</v>
      </c>
    </row>
    <row r="100" spans="1:9" ht="48" customHeight="1">
      <c r="A100" s="216"/>
      <c r="B100" s="210"/>
      <c r="C100" s="218" t="s">
        <v>323</v>
      </c>
      <c r="D100" s="218"/>
      <c r="E100" s="99">
        <v>0</v>
      </c>
      <c r="F100" s="99">
        <v>0</v>
      </c>
      <c r="G100" s="99">
        <v>0</v>
      </c>
      <c r="H100" s="99">
        <v>0</v>
      </c>
      <c r="I100" s="99">
        <v>0</v>
      </c>
    </row>
    <row r="101" spans="1:9" ht="15">
      <c r="A101" s="216" t="str">
        <f>A17</f>
        <v>8.10.</v>
      </c>
      <c r="B101" s="210" t="str">
        <f>B17</f>
        <v>Проект повышение безопасности дорожного движения в муниципальном образовании «Городской округ «Город Козьмодемьянск»</v>
      </c>
      <c r="C101" s="217" t="s">
        <v>319</v>
      </c>
      <c r="D101" s="217"/>
      <c r="E101" s="98">
        <f>E102+E103+E104+E105</f>
        <v>0</v>
      </c>
      <c r="F101" s="98">
        <f aca="true" t="shared" si="28" ref="F101:I101">F102+F103+F104+F105</f>
        <v>0</v>
      </c>
      <c r="G101" s="98">
        <f t="shared" si="28"/>
        <v>0</v>
      </c>
      <c r="H101" s="98">
        <f t="shared" si="28"/>
        <v>0</v>
      </c>
      <c r="I101" s="98">
        <f t="shared" si="28"/>
        <v>0</v>
      </c>
    </row>
    <row r="102" spans="1:9" ht="15">
      <c r="A102" s="216"/>
      <c r="B102" s="210"/>
      <c r="C102" s="218" t="s">
        <v>320</v>
      </c>
      <c r="D102" s="218"/>
      <c r="E102" s="99">
        <v>0</v>
      </c>
      <c r="F102" s="99">
        <v>0</v>
      </c>
      <c r="G102" s="99">
        <v>0</v>
      </c>
      <c r="H102" s="99">
        <v>0</v>
      </c>
      <c r="I102" s="99">
        <v>0</v>
      </c>
    </row>
    <row r="103" spans="1:9" ht="15">
      <c r="A103" s="216"/>
      <c r="B103" s="210"/>
      <c r="C103" s="218" t="s">
        <v>321</v>
      </c>
      <c r="D103" s="218"/>
      <c r="E103" s="99">
        <v>0</v>
      </c>
      <c r="F103" s="99">
        <v>0</v>
      </c>
      <c r="G103" s="99">
        <v>0</v>
      </c>
      <c r="H103" s="99">
        <v>0</v>
      </c>
      <c r="I103" s="99">
        <v>0</v>
      </c>
    </row>
    <row r="104" spans="1:9" ht="15">
      <c r="A104" s="216"/>
      <c r="B104" s="210"/>
      <c r="C104" s="218" t="s">
        <v>322</v>
      </c>
      <c r="D104" s="218"/>
      <c r="E104" s="99">
        <f>E17</f>
        <v>0</v>
      </c>
      <c r="F104" s="99">
        <f aca="true" t="shared" si="29" ref="F104:I104">F17</f>
        <v>0</v>
      </c>
      <c r="G104" s="99">
        <f t="shared" si="29"/>
        <v>0</v>
      </c>
      <c r="H104" s="99">
        <f t="shared" si="29"/>
        <v>0</v>
      </c>
      <c r="I104" s="99">
        <f t="shared" si="29"/>
        <v>0</v>
      </c>
    </row>
    <row r="105" spans="1:9" ht="15">
      <c r="A105" s="216"/>
      <c r="B105" s="210"/>
      <c r="C105" s="218" t="s">
        <v>323</v>
      </c>
      <c r="D105" s="218"/>
      <c r="E105" s="99">
        <v>0</v>
      </c>
      <c r="F105" s="99">
        <v>0</v>
      </c>
      <c r="G105" s="99">
        <v>0</v>
      </c>
      <c r="H105" s="99">
        <v>0</v>
      </c>
      <c r="I105" s="99">
        <v>0</v>
      </c>
    </row>
  </sheetData>
  <mergeCells count="96">
    <mergeCell ref="A101:A105"/>
    <mergeCell ref="B101:B105"/>
    <mergeCell ref="C101:D101"/>
    <mergeCell ref="C102:D102"/>
    <mergeCell ref="C103:D103"/>
    <mergeCell ref="C104:D104"/>
    <mergeCell ref="C105:D105"/>
    <mergeCell ref="A96:A100"/>
    <mergeCell ref="B96:B100"/>
    <mergeCell ref="C96:D96"/>
    <mergeCell ref="C97:D97"/>
    <mergeCell ref="C98:D98"/>
    <mergeCell ref="C99:D99"/>
    <mergeCell ref="C100:D100"/>
    <mergeCell ref="A91:A95"/>
    <mergeCell ref="B91:B95"/>
    <mergeCell ref="C91:D91"/>
    <mergeCell ref="C92:D92"/>
    <mergeCell ref="C93:D93"/>
    <mergeCell ref="C94:D94"/>
    <mergeCell ref="C95:D95"/>
    <mergeCell ref="A86:A90"/>
    <mergeCell ref="B86:B90"/>
    <mergeCell ref="C86:D86"/>
    <mergeCell ref="C87:D87"/>
    <mergeCell ref="C88:D88"/>
    <mergeCell ref="C89:D89"/>
    <mergeCell ref="C90:D90"/>
    <mergeCell ref="A81:A85"/>
    <mergeCell ref="B81:B85"/>
    <mergeCell ref="C81:D81"/>
    <mergeCell ref="C82:D82"/>
    <mergeCell ref="C83:D83"/>
    <mergeCell ref="C84:D84"/>
    <mergeCell ref="C85:D85"/>
    <mergeCell ref="A76:A80"/>
    <mergeCell ref="B76:B80"/>
    <mergeCell ref="C76:D76"/>
    <mergeCell ref="C77:D77"/>
    <mergeCell ref="C78:D78"/>
    <mergeCell ref="C79:D79"/>
    <mergeCell ref="C80:D80"/>
    <mergeCell ref="A56:A60"/>
    <mergeCell ref="A71:A75"/>
    <mergeCell ref="B71:B75"/>
    <mergeCell ref="C71:D71"/>
    <mergeCell ref="C72:D72"/>
    <mergeCell ref="C73:D73"/>
    <mergeCell ref="C74:D74"/>
    <mergeCell ref="C75:D75"/>
    <mergeCell ref="A66:A70"/>
    <mergeCell ref="B66:B70"/>
    <mergeCell ref="C66:D66"/>
    <mergeCell ref="C67:D67"/>
    <mergeCell ref="C68:D68"/>
    <mergeCell ref="C69:D69"/>
    <mergeCell ref="C70:D70"/>
    <mergeCell ref="B56:B60"/>
    <mergeCell ref="A1:A2"/>
    <mergeCell ref="D1:I1"/>
    <mergeCell ref="A3:I3"/>
    <mergeCell ref="A4:A5"/>
    <mergeCell ref="B4:B5"/>
    <mergeCell ref="C4:C5"/>
    <mergeCell ref="D4:D5"/>
    <mergeCell ref="E4:I4"/>
    <mergeCell ref="B7:C7"/>
    <mergeCell ref="A43:A44"/>
    <mergeCell ref="D43:H43"/>
    <mergeCell ref="D44:H44"/>
    <mergeCell ref="A46:H46"/>
    <mergeCell ref="C8:C17"/>
    <mergeCell ref="E48:I48"/>
    <mergeCell ref="A51:A55"/>
    <mergeCell ref="B51:B55"/>
    <mergeCell ref="C51:D51"/>
    <mergeCell ref="C52:D52"/>
    <mergeCell ref="C53:D53"/>
    <mergeCell ref="C54:D54"/>
    <mergeCell ref="C55:D55"/>
    <mergeCell ref="C50:D50"/>
    <mergeCell ref="A48:A49"/>
    <mergeCell ref="B48:B49"/>
    <mergeCell ref="C48:D49"/>
    <mergeCell ref="C56:D56"/>
    <mergeCell ref="C57:D57"/>
    <mergeCell ref="C58:D58"/>
    <mergeCell ref="C59:D59"/>
    <mergeCell ref="C60:D60"/>
    <mergeCell ref="A61:A65"/>
    <mergeCell ref="B61:B65"/>
    <mergeCell ref="C61:D61"/>
    <mergeCell ref="C62:D62"/>
    <mergeCell ref="C63:D63"/>
    <mergeCell ref="C64:D64"/>
    <mergeCell ref="C65:D65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="78" zoomScaleNormal="78" workbookViewId="0" topLeftCell="A1">
      <selection activeCell="G6" sqref="G6:G7"/>
    </sheetView>
  </sheetViews>
  <sheetFormatPr defaultColWidth="9.140625" defaultRowHeight="15"/>
  <cols>
    <col min="1" max="1" width="4.7109375" style="0" customWidth="1"/>
    <col min="2" max="2" width="30.28125" style="0" customWidth="1"/>
    <col min="3" max="3" width="23.7109375" style="1" customWidth="1"/>
    <col min="4" max="4" width="10.7109375" style="1" customWidth="1"/>
    <col min="5" max="5" width="11.140625" style="1" customWidth="1"/>
    <col min="6" max="6" width="19.7109375" style="1" customWidth="1"/>
    <col min="7" max="7" width="16.8515625" style="1" customWidth="1"/>
    <col min="8" max="8" width="15.00390625" style="1" customWidth="1"/>
  </cols>
  <sheetData>
    <row r="1" spans="1:8" ht="25.5" customHeight="1">
      <c r="A1" s="162"/>
      <c r="E1" s="147" t="s">
        <v>130</v>
      </c>
      <c r="F1" s="147"/>
      <c r="G1" s="147"/>
      <c r="H1" s="147"/>
    </row>
    <row r="2" spans="1:8" ht="62.25" customHeight="1">
      <c r="A2" s="162"/>
      <c r="E2" s="147" t="s">
        <v>610</v>
      </c>
      <c r="F2" s="147"/>
      <c r="G2" s="147"/>
      <c r="H2" s="147"/>
    </row>
    <row r="3" spans="1:2" ht="15">
      <c r="A3" s="162"/>
      <c r="B3" s="4"/>
    </row>
    <row r="4" spans="1:7" ht="18.75">
      <c r="A4" s="5"/>
      <c r="B4" s="159" t="s">
        <v>131</v>
      </c>
      <c r="C4" s="159"/>
      <c r="D4" s="159"/>
      <c r="E4" s="159"/>
      <c r="F4" s="159"/>
      <c r="G4" s="159"/>
    </row>
    <row r="5" spans="1:2" ht="18.75">
      <c r="A5" s="2"/>
      <c r="B5" s="2"/>
    </row>
    <row r="6" spans="1:8" ht="39" customHeight="1">
      <c r="A6" s="158" t="s">
        <v>354</v>
      </c>
      <c r="B6" s="158" t="s">
        <v>132</v>
      </c>
      <c r="C6" s="158" t="s">
        <v>133</v>
      </c>
      <c r="D6" s="158" t="s">
        <v>134</v>
      </c>
      <c r="E6" s="158"/>
      <c r="F6" s="158" t="s">
        <v>135</v>
      </c>
      <c r="G6" s="158" t="s">
        <v>136</v>
      </c>
      <c r="H6" s="158" t="s">
        <v>137</v>
      </c>
    </row>
    <row r="7" spans="1:8" ht="25.5">
      <c r="A7" s="158"/>
      <c r="B7" s="158"/>
      <c r="C7" s="158"/>
      <c r="D7" s="14" t="s">
        <v>138</v>
      </c>
      <c r="E7" s="14" t="s">
        <v>139</v>
      </c>
      <c r="F7" s="158"/>
      <c r="G7" s="158"/>
      <c r="H7" s="158"/>
    </row>
    <row r="8" spans="1:8" ht="15">
      <c r="A8" s="158">
        <v>1</v>
      </c>
      <c r="B8" s="158"/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</row>
    <row r="9" spans="1:8" ht="31.5" customHeight="1">
      <c r="A9" s="150" t="s">
        <v>356</v>
      </c>
      <c r="B9" s="150"/>
      <c r="C9" s="150"/>
      <c r="D9" s="150"/>
      <c r="E9" s="150"/>
      <c r="F9" s="150"/>
      <c r="G9" s="150"/>
      <c r="H9" s="150"/>
    </row>
    <row r="10" spans="1:8" ht="79.5" customHeight="1">
      <c r="A10" s="15" t="s">
        <v>140</v>
      </c>
      <c r="B10" s="15" t="s">
        <v>141</v>
      </c>
      <c r="C10" s="160" t="s">
        <v>142</v>
      </c>
      <c r="D10" s="14">
        <v>2018</v>
      </c>
      <c r="E10" s="14">
        <v>2022</v>
      </c>
      <c r="F10" s="14" t="s">
        <v>143</v>
      </c>
      <c r="G10" s="14" t="s">
        <v>144</v>
      </c>
      <c r="H10" s="160" t="s">
        <v>357</v>
      </c>
    </row>
    <row r="11" spans="1:8" ht="63.75">
      <c r="A11" s="27" t="s">
        <v>145</v>
      </c>
      <c r="B11" s="15" t="s">
        <v>146</v>
      </c>
      <c r="C11" s="163"/>
      <c r="D11" s="127">
        <v>2018</v>
      </c>
      <c r="E11" s="127">
        <v>2022</v>
      </c>
      <c r="F11" s="14" t="s">
        <v>147</v>
      </c>
      <c r="G11" s="14" t="s">
        <v>148</v>
      </c>
      <c r="H11" s="163"/>
    </row>
    <row r="12" spans="1:8" ht="63" customHeight="1">
      <c r="A12" s="119" t="s">
        <v>152</v>
      </c>
      <c r="B12" s="129" t="s">
        <v>566</v>
      </c>
      <c r="C12" s="163"/>
      <c r="D12" s="127">
        <v>2018</v>
      </c>
      <c r="E12" s="127">
        <v>2022</v>
      </c>
      <c r="F12" s="14" t="s">
        <v>150</v>
      </c>
      <c r="G12" s="14" t="s">
        <v>151</v>
      </c>
      <c r="H12" s="163"/>
    </row>
    <row r="13" spans="1:8" ht="66.75" customHeight="1">
      <c r="A13" s="15" t="s">
        <v>149</v>
      </c>
      <c r="B13" s="15" t="s">
        <v>153</v>
      </c>
      <c r="C13" s="163"/>
      <c r="D13" s="127">
        <v>2018</v>
      </c>
      <c r="E13" s="127">
        <v>2022</v>
      </c>
      <c r="F13" s="14" t="s">
        <v>147</v>
      </c>
      <c r="G13" s="14" t="s">
        <v>148</v>
      </c>
      <c r="H13" s="163"/>
    </row>
    <row r="14" spans="1:8" ht="142.5" customHeight="1">
      <c r="A14" s="119" t="s">
        <v>154</v>
      </c>
      <c r="B14" s="129" t="s">
        <v>553</v>
      </c>
      <c r="C14" s="163"/>
      <c r="D14" s="127">
        <v>2018</v>
      </c>
      <c r="E14" s="127">
        <v>2022</v>
      </c>
      <c r="F14" s="160" t="s">
        <v>155</v>
      </c>
      <c r="G14" s="160" t="s">
        <v>156</v>
      </c>
      <c r="H14" s="163"/>
    </row>
    <row r="15" spans="1:8" ht="76.5" customHeight="1">
      <c r="A15" s="119" t="s">
        <v>157</v>
      </c>
      <c r="B15" s="15" t="s">
        <v>158</v>
      </c>
      <c r="C15" s="163"/>
      <c r="D15" s="127">
        <v>2018</v>
      </c>
      <c r="E15" s="127">
        <v>2022</v>
      </c>
      <c r="F15" s="161"/>
      <c r="G15" s="161"/>
      <c r="H15" s="163"/>
    </row>
    <row r="16" spans="1:8" ht="25.5" customHeight="1">
      <c r="A16" s="150" t="s">
        <v>358</v>
      </c>
      <c r="B16" s="150"/>
      <c r="C16" s="150"/>
      <c r="D16" s="150"/>
      <c r="E16" s="150"/>
      <c r="F16" s="150"/>
      <c r="G16" s="150"/>
      <c r="H16" s="150"/>
    </row>
    <row r="17" spans="1:8" ht="76.5" customHeight="1">
      <c r="A17" s="119" t="s">
        <v>484</v>
      </c>
      <c r="B17" s="15" t="s">
        <v>159</v>
      </c>
      <c r="C17" s="160" t="s">
        <v>142</v>
      </c>
      <c r="D17" s="127">
        <v>2018</v>
      </c>
      <c r="E17" s="127">
        <v>2022</v>
      </c>
      <c r="F17" s="160" t="s">
        <v>160</v>
      </c>
      <c r="G17" s="160" t="s">
        <v>161</v>
      </c>
      <c r="H17" s="160" t="s">
        <v>357</v>
      </c>
    </row>
    <row r="18" spans="1:8" ht="38.25">
      <c r="A18" s="27" t="s">
        <v>485</v>
      </c>
      <c r="B18" s="15" t="s">
        <v>379</v>
      </c>
      <c r="C18" s="163"/>
      <c r="D18" s="127">
        <v>2018</v>
      </c>
      <c r="E18" s="127">
        <v>2022</v>
      </c>
      <c r="F18" s="163"/>
      <c r="G18" s="163"/>
      <c r="H18" s="163"/>
    </row>
    <row r="19" spans="1:8" ht="38.25">
      <c r="A19" s="119" t="s">
        <v>486</v>
      </c>
      <c r="B19" s="15" t="s">
        <v>380</v>
      </c>
      <c r="C19" s="163"/>
      <c r="D19" s="127">
        <v>2018</v>
      </c>
      <c r="E19" s="127">
        <v>2022</v>
      </c>
      <c r="F19" s="161"/>
      <c r="G19" s="161"/>
      <c r="H19" s="163"/>
    </row>
    <row r="20" spans="1:8" ht="63.75">
      <c r="A20" s="119" t="s">
        <v>487</v>
      </c>
      <c r="B20" s="15" t="s">
        <v>359</v>
      </c>
      <c r="C20" s="163"/>
      <c r="D20" s="127">
        <v>2018</v>
      </c>
      <c r="E20" s="127">
        <v>2022</v>
      </c>
      <c r="F20" s="14" t="s">
        <v>162</v>
      </c>
      <c r="G20" s="14" t="s">
        <v>163</v>
      </c>
      <c r="H20" s="163"/>
    </row>
    <row r="21" spans="1:8" ht="51">
      <c r="A21" s="119" t="s">
        <v>488</v>
      </c>
      <c r="B21" s="15" t="s">
        <v>164</v>
      </c>
      <c r="C21" s="163"/>
      <c r="D21" s="127">
        <v>2018</v>
      </c>
      <c r="E21" s="127">
        <v>2022</v>
      </c>
      <c r="F21" s="14" t="s">
        <v>165</v>
      </c>
      <c r="G21" s="14" t="s">
        <v>166</v>
      </c>
      <c r="H21" s="163"/>
    </row>
    <row r="22" spans="1:8" ht="76.5">
      <c r="A22" s="119" t="s">
        <v>489</v>
      </c>
      <c r="B22" s="15" t="s">
        <v>167</v>
      </c>
      <c r="C22" s="161"/>
      <c r="D22" s="127">
        <v>2018</v>
      </c>
      <c r="E22" s="127">
        <v>2022</v>
      </c>
      <c r="F22" s="14" t="s">
        <v>168</v>
      </c>
      <c r="G22" s="14" t="s">
        <v>169</v>
      </c>
      <c r="H22" s="161"/>
    </row>
    <row r="23" spans="1:8" ht="33.75" customHeight="1">
      <c r="A23" s="150" t="s">
        <v>360</v>
      </c>
      <c r="B23" s="150"/>
      <c r="C23" s="150"/>
      <c r="D23" s="150"/>
      <c r="E23" s="150"/>
      <c r="F23" s="150"/>
      <c r="G23" s="150"/>
      <c r="H23" s="150"/>
    </row>
    <row r="24" spans="1:8" ht="78.75" customHeight="1">
      <c r="A24" s="27" t="s">
        <v>490</v>
      </c>
      <c r="B24" s="141" t="s">
        <v>170</v>
      </c>
      <c r="C24" s="160" t="s">
        <v>142</v>
      </c>
      <c r="D24" s="127">
        <v>2018</v>
      </c>
      <c r="E24" s="127">
        <v>2022</v>
      </c>
      <c r="F24" s="14" t="s">
        <v>171</v>
      </c>
      <c r="G24" s="14" t="s">
        <v>172</v>
      </c>
      <c r="H24" s="160" t="s">
        <v>357</v>
      </c>
    </row>
    <row r="25" spans="1:8" ht="63.75">
      <c r="A25" s="27" t="s">
        <v>491</v>
      </c>
      <c r="B25" s="141" t="s">
        <v>549</v>
      </c>
      <c r="C25" s="163"/>
      <c r="D25" s="127">
        <v>2018</v>
      </c>
      <c r="E25" s="127">
        <v>2022</v>
      </c>
      <c r="F25" s="127" t="s">
        <v>548</v>
      </c>
      <c r="G25" s="14" t="s">
        <v>173</v>
      </c>
      <c r="H25" s="163"/>
    </row>
    <row r="26" spans="1:8" ht="89.25">
      <c r="A26" s="27" t="s">
        <v>492</v>
      </c>
      <c r="B26" s="141" t="s">
        <v>550</v>
      </c>
      <c r="C26" s="163"/>
      <c r="D26" s="127">
        <v>2018</v>
      </c>
      <c r="E26" s="127">
        <v>2022</v>
      </c>
      <c r="F26" s="140" t="s">
        <v>174</v>
      </c>
      <c r="G26" s="14" t="s">
        <v>175</v>
      </c>
      <c r="H26" s="163"/>
    </row>
    <row r="27" spans="1:8" ht="63.75">
      <c r="A27" s="27" t="s">
        <v>493</v>
      </c>
      <c r="B27" s="15" t="s">
        <v>176</v>
      </c>
      <c r="C27" s="163"/>
      <c r="D27" s="127">
        <v>2018</v>
      </c>
      <c r="E27" s="127">
        <v>2022</v>
      </c>
      <c r="F27" s="140" t="s">
        <v>177</v>
      </c>
      <c r="G27" s="14" t="s">
        <v>172</v>
      </c>
      <c r="H27" s="163"/>
    </row>
    <row r="28" spans="1:8" ht="51" customHeight="1">
      <c r="A28" s="27" t="s">
        <v>494</v>
      </c>
      <c r="B28" s="141" t="s">
        <v>551</v>
      </c>
      <c r="C28" s="161"/>
      <c r="D28" s="127">
        <v>2018</v>
      </c>
      <c r="E28" s="127">
        <v>2022</v>
      </c>
      <c r="F28" s="140" t="s">
        <v>178</v>
      </c>
      <c r="G28" s="14" t="s">
        <v>179</v>
      </c>
      <c r="H28" s="161"/>
    </row>
    <row r="29" spans="1:8" ht="33.75" customHeight="1">
      <c r="A29" s="150" t="s">
        <v>361</v>
      </c>
      <c r="B29" s="150"/>
      <c r="C29" s="150"/>
      <c r="D29" s="150"/>
      <c r="E29" s="150"/>
      <c r="F29" s="150"/>
      <c r="G29" s="150"/>
      <c r="H29" s="150"/>
    </row>
    <row r="30" spans="1:8" ht="106.5" customHeight="1">
      <c r="A30" s="119" t="s">
        <v>495</v>
      </c>
      <c r="B30" s="15" t="s">
        <v>180</v>
      </c>
      <c r="C30" s="160" t="s">
        <v>181</v>
      </c>
      <c r="D30" s="127">
        <v>2018</v>
      </c>
      <c r="E30" s="127">
        <v>2022</v>
      </c>
      <c r="F30" s="14" t="s">
        <v>182</v>
      </c>
      <c r="G30" s="14" t="s">
        <v>183</v>
      </c>
      <c r="H30" s="160" t="s">
        <v>357</v>
      </c>
    </row>
    <row r="31" spans="1:8" ht="67.5" customHeight="1">
      <c r="A31" s="119" t="s">
        <v>496</v>
      </c>
      <c r="B31" s="15" t="s">
        <v>184</v>
      </c>
      <c r="C31" s="163"/>
      <c r="D31" s="127">
        <v>2018</v>
      </c>
      <c r="E31" s="127">
        <v>2022</v>
      </c>
      <c r="F31" s="158" t="s">
        <v>185</v>
      </c>
      <c r="G31" s="158" t="s">
        <v>186</v>
      </c>
      <c r="H31" s="163"/>
    </row>
    <row r="32" spans="1:8" ht="61.5" customHeight="1">
      <c r="A32" s="119" t="s">
        <v>497</v>
      </c>
      <c r="B32" s="15" t="s">
        <v>187</v>
      </c>
      <c r="C32" s="163"/>
      <c r="D32" s="127">
        <v>2018</v>
      </c>
      <c r="E32" s="127">
        <v>2022</v>
      </c>
      <c r="F32" s="158"/>
      <c r="G32" s="158"/>
      <c r="H32" s="163"/>
    </row>
    <row r="33" spans="1:8" ht="75.75" customHeight="1">
      <c r="A33" s="119" t="s">
        <v>498</v>
      </c>
      <c r="B33" s="15" t="s">
        <v>188</v>
      </c>
      <c r="C33" s="163"/>
      <c r="D33" s="127">
        <v>2018</v>
      </c>
      <c r="E33" s="127">
        <v>2022</v>
      </c>
      <c r="F33" s="14" t="s">
        <v>189</v>
      </c>
      <c r="G33" s="14" t="s">
        <v>190</v>
      </c>
      <c r="H33" s="163"/>
    </row>
    <row r="34" spans="1:8" ht="63.75" customHeight="1">
      <c r="A34" s="119" t="s">
        <v>499</v>
      </c>
      <c r="B34" s="15" t="s">
        <v>363</v>
      </c>
      <c r="C34" s="163"/>
      <c r="D34" s="127">
        <v>2018</v>
      </c>
      <c r="E34" s="127">
        <v>2022</v>
      </c>
      <c r="F34" s="14" t="s">
        <v>191</v>
      </c>
      <c r="G34" s="14" t="s">
        <v>192</v>
      </c>
      <c r="H34" s="163"/>
    </row>
    <row r="35" spans="1:8" ht="102">
      <c r="A35" s="119" t="s">
        <v>500</v>
      </c>
      <c r="B35" s="15" t="s">
        <v>193</v>
      </c>
      <c r="C35" s="163"/>
      <c r="D35" s="127">
        <v>2018</v>
      </c>
      <c r="E35" s="127">
        <v>2022</v>
      </c>
      <c r="F35" s="14" t="s">
        <v>194</v>
      </c>
      <c r="G35" s="14" t="s">
        <v>195</v>
      </c>
      <c r="H35" s="163"/>
    </row>
    <row r="36" spans="1:8" ht="88.5" customHeight="1">
      <c r="A36" s="119" t="s">
        <v>501</v>
      </c>
      <c r="B36" s="15" t="s">
        <v>196</v>
      </c>
      <c r="C36" s="163"/>
      <c r="D36" s="127">
        <v>2018</v>
      </c>
      <c r="E36" s="127">
        <v>2022</v>
      </c>
      <c r="F36" s="14" t="s">
        <v>185</v>
      </c>
      <c r="G36" s="14" t="s">
        <v>186</v>
      </c>
      <c r="H36" s="163"/>
    </row>
    <row r="37" spans="1:8" ht="63" customHeight="1">
      <c r="A37" s="119" t="s">
        <v>502</v>
      </c>
      <c r="B37" s="119" t="s">
        <v>503</v>
      </c>
      <c r="C37" s="163"/>
      <c r="D37" s="127">
        <v>2018</v>
      </c>
      <c r="E37" s="127">
        <v>2022</v>
      </c>
      <c r="F37" s="117" t="s">
        <v>504</v>
      </c>
      <c r="G37" s="117" t="s">
        <v>505</v>
      </c>
      <c r="H37" s="163"/>
    </row>
    <row r="38" spans="1:8" ht="102">
      <c r="A38" s="119" t="s">
        <v>535</v>
      </c>
      <c r="B38" s="15" t="s">
        <v>364</v>
      </c>
      <c r="C38" s="163"/>
      <c r="D38" s="127">
        <v>2018</v>
      </c>
      <c r="E38" s="127">
        <v>2022</v>
      </c>
      <c r="F38" s="117" t="s">
        <v>197</v>
      </c>
      <c r="G38" s="14" t="s">
        <v>198</v>
      </c>
      <c r="H38" s="163"/>
    </row>
    <row r="39" spans="1:8" ht="63.75">
      <c r="A39" s="119" t="s">
        <v>536</v>
      </c>
      <c r="B39" s="15" t="s">
        <v>365</v>
      </c>
      <c r="C39" s="163"/>
      <c r="D39" s="127">
        <v>2018</v>
      </c>
      <c r="E39" s="127">
        <v>2022</v>
      </c>
      <c r="F39" s="14" t="s">
        <v>367</v>
      </c>
      <c r="G39" s="14" t="s">
        <v>366</v>
      </c>
      <c r="H39" s="163"/>
    </row>
    <row r="40" spans="1:8" ht="168" customHeight="1">
      <c r="A40" s="119" t="s">
        <v>506</v>
      </c>
      <c r="B40" s="15" t="s">
        <v>199</v>
      </c>
      <c r="C40" s="163"/>
      <c r="D40" s="127">
        <v>2018</v>
      </c>
      <c r="E40" s="127">
        <v>2022</v>
      </c>
      <c r="F40" s="14" t="s">
        <v>200</v>
      </c>
      <c r="G40" s="14" t="s">
        <v>201</v>
      </c>
      <c r="H40" s="163"/>
    </row>
    <row r="41" spans="1:8" ht="77.25" customHeight="1">
      <c r="A41" s="119" t="s">
        <v>507</v>
      </c>
      <c r="B41" s="143" t="s">
        <v>369</v>
      </c>
      <c r="C41" s="163"/>
      <c r="D41" s="127">
        <v>2018</v>
      </c>
      <c r="E41" s="127">
        <v>2022</v>
      </c>
      <c r="F41" s="142" t="s">
        <v>370</v>
      </c>
      <c r="G41" s="14" t="s">
        <v>371</v>
      </c>
      <c r="H41" s="163"/>
    </row>
    <row r="42" spans="1:8" ht="62.25" customHeight="1">
      <c r="A42" s="119" t="s">
        <v>508</v>
      </c>
      <c r="B42" s="143" t="s">
        <v>372</v>
      </c>
      <c r="C42" s="163"/>
      <c r="D42" s="127">
        <v>2018</v>
      </c>
      <c r="E42" s="127">
        <v>2022</v>
      </c>
      <c r="F42" s="142" t="s">
        <v>374</v>
      </c>
      <c r="G42" s="90" t="s">
        <v>373</v>
      </c>
      <c r="H42" s="163"/>
    </row>
    <row r="43" spans="1:8" ht="80.25" customHeight="1">
      <c r="A43" s="118" t="s">
        <v>509</v>
      </c>
      <c r="B43" s="18" t="s">
        <v>473</v>
      </c>
      <c r="C43" s="163"/>
      <c r="D43" s="127">
        <v>2018</v>
      </c>
      <c r="E43" s="127">
        <v>2022</v>
      </c>
      <c r="F43" s="160" t="s">
        <v>474</v>
      </c>
      <c r="G43" s="160" t="s">
        <v>475</v>
      </c>
      <c r="H43" s="163"/>
    </row>
    <row r="44" spans="1:8" ht="39.75" customHeight="1">
      <c r="A44" s="160" t="s">
        <v>510</v>
      </c>
      <c r="B44" s="125" t="s">
        <v>441</v>
      </c>
      <c r="C44" s="163"/>
      <c r="D44" s="127">
        <v>2018</v>
      </c>
      <c r="E44" s="127">
        <v>2022</v>
      </c>
      <c r="F44" s="163"/>
      <c r="G44" s="163"/>
      <c r="H44" s="163"/>
    </row>
    <row r="45" spans="1:8" ht="24.75" customHeight="1">
      <c r="A45" s="163"/>
      <c r="B45" s="125" t="s">
        <v>469</v>
      </c>
      <c r="C45" s="161"/>
      <c r="D45" s="127">
        <v>2018</v>
      </c>
      <c r="E45" s="127">
        <v>2022</v>
      </c>
      <c r="F45" s="161"/>
      <c r="G45" s="161"/>
      <c r="H45" s="161"/>
    </row>
    <row r="46" spans="1:8" ht="51" customHeight="1">
      <c r="A46" s="150" t="s">
        <v>362</v>
      </c>
      <c r="B46" s="150"/>
      <c r="C46" s="150"/>
      <c r="D46" s="150"/>
      <c r="E46" s="150"/>
      <c r="F46" s="150"/>
      <c r="G46" s="150"/>
      <c r="H46" s="150"/>
    </row>
    <row r="47" spans="1:8" ht="63" customHeight="1">
      <c r="A47" s="119" t="s">
        <v>511</v>
      </c>
      <c r="B47" s="15" t="s">
        <v>204</v>
      </c>
      <c r="C47" s="160" t="s">
        <v>181</v>
      </c>
      <c r="D47" s="127">
        <v>2018</v>
      </c>
      <c r="E47" s="127">
        <v>2022</v>
      </c>
      <c r="F47" s="14" t="s">
        <v>205</v>
      </c>
      <c r="G47" s="14" t="s">
        <v>206</v>
      </c>
      <c r="H47" s="160" t="s">
        <v>357</v>
      </c>
    </row>
    <row r="48" spans="1:8" ht="90" customHeight="1">
      <c r="A48" s="119" t="s">
        <v>512</v>
      </c>
      <c r="B48" s="15" t="s">
        <v>207</v>
      </c>
      <c r="C48" s="163"/>
      <c r="D48" s="127">
        <v>2018</v>
      </c>
      <c r="E48" s="127">
        <v>2022</v>
      </c>
      <c r="F48" s="14" t="s">
        <v>208</v>
      </c>
      <c r="G48" s="14" t="s">
        <v>209</v>
      </c>
      <c r="H48" s="163"/>
    </row>
    <row r="49" spans="1:8" ht="150.75" customHeight="1">
      <c r="A49" s="119" t="s">
        <v>513</v>
      </c>
      <c r="B49" s="15" t="s">
        <v>210</v>
      </c>
      <c r="C49" s="163"/>
      <c r="D49" s="127">
        <v>2018</v>
      </c>
      <c r="E49" s="127">
        <v>2022</v>
      </c>
      <c r="F49" s="158" t="s">
        <v>211</v>
      </c>
      <c r="G49" s="158" t="s">
        <v>212</v>
      </c>
      <c r="H49" s="163"/>
    </row>
    <row r="50" spans="1:8" ht="24.75" customHeight="1">
      <c r="A50" s="119" t="s">
        <v>514</v>
      </c>
      <c r="B50" s="129" t="s">
        <v>554</v>
      </c>
      <c r="C50" s="163"/>
      <c r="D50" s="127">
        <v>2018</v>
      </c>
      <c r="E50" s="127">
        <v>2022</v>
      </c>
      <c r="F50" s="158"/>
      <c r="G50" s="158"/>
      <c r="H50" s="163"/>
    </row>
    <row r="51" spans="1:8" ht="63.75">
      <c r="A51" s="119" t="s">
        <v>515</v>
      </c>
      <c r="B51" s="15" t="s">
        <v>375</v>
      </c>
      <c r="C51" s="163"/>
      <c r="D51" s="127">
        <v>2018</v>
      </c>
      <c r="E51" s="127">
        <v>2022</v>
      </c>
      <c r="F51" s="14" t="s">
        <v>213</v>
      </c>
      <c r="G51" s="14" t="s">
        <v>214</v>
      </c>
      <c r="H51" s="163"/>
    </row>
    <row r="52" spans="1:8" ht="76.5">
      <c r="A52" s="119" t="s">
        <v>516</v>
      </c>
      <c r="B52" s="15" t="s">
        <v>376</v>
      </c>
      <c r="C52" s="163"/>
      <c r="D52" s="127">
        <v>2018</v>
      </c>
      <c r="E52" s="127">
        <v>2022</v>
      </c>
      <c r="F52" s="14" t="s">
        <v>377</v>
      </c>
      <c r="G52" s="14" t="s">
        <v>378</v>
      </c>
      <c r="H52" s="163"/>
    </row>
    <row r="53" spans="1:8" ht="127.5" customHeight="1">
      <c r="A53" s="119" t="s">
        <v>517</v>
      </c>
      <c r="B53" s="15" t="s">
        <v>215</v>
      </c>
      <c r="C53" s="163"/>
      <c r="D53" s="127">
        <v>2018</v>
      </c>
      <c r="E53" s="127">
        <v>2022</v>
      </c>
      <c r="F53" s="14" t="s">
        <v>216</v>
      </c>
      <c r="G53" s="14" t="s">
        <v>217</v>
      </c>
      <c r="H53" s="163"/>
    </row>
    <row r="54" spans="1:8" ht="89.25">
      <c r="A54" s="119" t="s">
        <v>518</v>
      </c>
      <c r="B54" s="15" t="s">
        <v>218</v>
      </c>
      <c r="C54" s="163"/>
      <c r="D54" s="127">
        <v>2018</v>
      </c>
      <c r="E54" s="127">
        <v>2022</v>
      </c>
      <c r="F54" s="160" t="s">
        <v>219</v>
      </c>
      <c r="G54" s="160" t="s">
        <v>220</v>
      </c>
      <c r="H54" s="163"/>
    </row>
    <row r="55" spans="1:8" ht="25.5">
      <c r="A55" s="119" t="s">
        <v>519</v>
      </c>
      <c r="B55" s="15" t="s">
        <v>381</v>
      </c>
      <c r="C55" s="163"/>
      <c r="D55" s="127">
        <v>2018</v>
      </c>
      <c r="E55" s="127">
        <v>2022</v>
      </c>
      <c r="F55" s="161"/>
      <c r="G55" s="161"/>
      <c r="H55" s="163"/>
    </row>
    <row r="56" spans="1:8" ht="114.75">
      <c r="A56" s="119" t="s">
        <v>520</v>
      </c>
      <c r="B56" s="15" t="s">
        <v>221</v>
      </c>
      <c r="C56" s="163"/>
      <c r="D56" s="127">
        <v>2018</v>
      </c>
      <c r="E56" s="127">
        <v>2022</v>
      </c>
      <c r="F56" s="14" t="s">
        <v>222</v>
      </c>
      <c r="G56" s="14" t="s">
        <v>223</v>
      </c>
      <c r="H56" s="163"/>
    </row>
    <row r="57" spans="1:8" ht="89.25">
      <c r="A57" s="119" t="s">
        <v>521</v>
      </c>
      <c r="B57" s="15" t="s">
        <v>224</v>
      </c>
      <c r="C57" s="163"/>
      <c r="D57" s="127">
        <v>2018</v>
      </c>
      <c r="E57" s="127">
        <v>2022</v>
      </c>
      <c r="F57" s="14" t="s">
        <v>225</v>
      </c>
      <c r="G57" s="14" t="s">
        <v>226</v>
      </c>
      <c r="H57" s="163"/>
    </row>
    <row r="58" spans="1:8" ht="126" customHeight="1">
      <c r="A58" s="119" t="s">
        <v>522</v>
      </c>
      <c r="B58" s="15" t="s">
        <v>227</v>
      </c>
      <c r="C58" s="161"/>
      <c r="D58" s="127">
        <v>2018</v>
      </c>
      <c r="E58" s="127">
        <v>2022</v>
      </c>
      <c r="F58" s="14" t="s">
        <v>228</v>
      </c>
      <c r="G58" s="14" t="s">
        <v>229</v>
      </c>
      <c r="H58" s="161"/>
    </row>
    <row r="59" spans="1:8" ht="15.75" customHeight="1">
      <c r="A59" s="150" t="s">
        <v>334</v>
      </c>
      <c r="B59" s="150"/>
      <c r="C59" s="150"/>
      <c r="D59" s="150"/>
      <c r="E59" s="150"/>
      <c r="F59" s="150"/>
      <c r="G59" s="150"/>
      <c r="H59" s="150"/>
    </row>
    <row r="60" spans="1:8" ht="33.75" customHeight="1">
      <c r="A60" s="150" t="s">
        <v>335</v>
      </c>
      <c r="B60" s="150"/>
      <c r="C60" s="150"/>
      <c r="D60" s="150"/>
      <c r="E60" s="150"/>
      <c r="F60" s="150"/>
      <c r="G60" s="150"/>
      <c r="H60" s="150"/>
    </row>
    <row r="61" spans="1:8" ht="51" customHeight="1">
      <c r="A61" s="119" t="s">
        <v>523</v>
      </c>
      <c r="B61" s="15" t="s">
        <v>230</v>
      </c>
      <c r="C61" s="158" t="s">
        <v>181</v>
      </c>
      <c r="D61" s="127">
        <v>2018</v>
      </c>
      <c r="E61" s="127">
        <v>2022</v>
      </c>
      <c r="F61" s="158" t="s">
        <v>231</v>
      </c>
      <c r="G61" s="158" t="s">
        <v>232</v>
      </c>
      <c r="H61" s="158" t="s">
        <v>357</v>
      </c>
    </row>
    <row r="62" spans="1:8" ht="51">
      <c r="A62" s="15"/>
      <c r="B62" s="15" t="s">
        <v>235</v>
      </c>
      <c r="C62" s="158"/>
      <c r="D62" s="127">
        <v>2018</v>
      </c>
      <c r="E62" s="127">
        <v>2022</v>
      </c>
      <c r="F62" s="158"/>
      <c r="G62" s="158"/>
      <c r="H62" s="158"/>
    </row>
    <row r="63" spans="1:8" ht="76.5">
      <c r="A63" s="15"/>
      <c r="B63" s="15" t="s">
        <v>415</v>
      </c>
      <c r="C63" s="158"/>
      <c r="D63" s="127">
        <v>2018</v>
      </c>
      <c r="E63" s="127">
        <v>2022</v>
      </c>
      <c r="F63" s="158"/>
      <c r="G63" s="158"/>
      <c r="H63" s="158"/>
    </row>
    <row r="64" spans="1:8" ht="38.25">
      <c r="A64" s="15"/>
      <c r="B64" s="15" t="s">
        <v>382</v>
      </c>
      <c r="C64" s="158"/>
      <c r="D64" s="127">
        <v>2018</v>
      </c>
      <c r="E64" s="127">
        <v>2022</v>
      </c>
      <c r="F64" s="158"/>
      <c r="G64" s="158"/>
      <c r="H64" s="158"/>
    </row>
    <row r="65" spans="1:8" ht="25.5">
      <c r="A65" s="15"/>
      <c r="B65" s="95" t="s">
        <v>383</v>
      </c>
      <c r="C65" s="158"/>
      <c r="D65" s="127">
        <v>2018</v>
      </c>
      <c r="E65" s="127">
        <v>2022</v>
      </c>
      <c r="F65" s="158"/>
      <c r="G65" s="158"/>
      <c r="H65" s="158"/>
    </row>
    <row r="66" spans="1:8" ht="51">
      <c r="A66" s="119" t="s">
        <v>524</v>
      </c>
      <c r="B66" s="15" t="s">
        <v>233</v>
      </c>
      <c r="C66" s="158"/>
      <c r="D66" s="127">
        <v>2018</v>
      </c>
      <c r="E66" s="127">
        <v>2022</v>
      </c>
      <c r="F66" s="158"/>
      <c r="G66" s="158"/>
      <c r="H66" s="158"/>
    </row>
    <row r="67" spans="1:8" ht="25.5">
      <c r="A67" s="15"/>
      <c r="B67" s="15" t="s">
        <v>384</v>
      </c>
      <c r="C67" s="158"/>
      <c r="D67" s="127">
        <v>2018</v>
      </c>
      <c r="E67" s="127">
        <v>2022</v>
      </c>
      <c r="F67" s="158"/>
      <c r="G67" s="158"/>
      <c r="H67" s="158"/>
    </row>
    <row r="68" spans="1:8" ht="19.5" customHeight="1">
      <c r="A68" s="15"/>
      <c r="B68" s="15" t="s">
        <v>385</v>
      </c>
      <c r="C68" s="158"/>
      <c r="D68" s="127">
        <v>2018</v>
      </c>
      <c r="E68" s="127">
        <v>2022</v>
      </c>
      <c r="F68" s="158"/>
      <c r="G68" s="158"/>
      <c r="H68" s="158"/>
    </row>
    <row r="69" spans="1:8" ht="38.25">
      <c r="A69" s="119" t="s">
        <v>525</v>
      </c>
      <c r="B69" s="15" t="s">
        <v>234</v>
      </c>
      <c r="C69" s="158"/>
      <c r="D69" s="127">
        <v>2018</v>
      </c>
      <c r="E69" s="127">
        <v>2022</v>
      </c>
      <c r="F69" s="158"/>
      <c r="G69" s="158"/>
      <c r="H69" s="158"/>
    </row>
    <row r="70" spans="1:8" ht="25.5">
      <c r="A70" s="119" t="s">
        <v>526</v>
      </c>
      <c r="B70" s="15" t="s">
        <v>236</v>
      </c>
      <c r="C70" s="158"/>
      <c r="D70" s="127">
        <v>2018</v>
      </c>
      <c r="E70" s="127">
        <v>2022</v>
      </c>
      <c r="F70" s="158"/>
      <c r="G70" s="158"/>
      <c r="H70" s="158"/>
    </row>
    <row r="71" spans="1:8" ht="38.25">
      <c r="A71" s="15"/>
      <c r="B71" s="15" t="s">
        <v>386</v>
      </c>
      <c r="C71" s="158"/>
      <c r="D71" s="127">
        <v>2018</v>
      </c>
      <c r="E71" s="127">
        <v>2022</v>
      </c>
      <c r="F71" s="158"/>
      <c r="G71" s="158"/>
      <c r="H71" s="158"/>
    </row>
    <row r="72" spans="1:8" ht="25.5">
      <c r="A72" s="119" t="s">
        <v>527</v>
      </c>
      <c r="B72" s="15" t="s">
        <v>237</v>
      </c>
      <c r="C72" s="158"/>
      <c r="D72" s="127">
        <v>2018</v>
      </c>
      <c r="E72" s="127">
        <v>2022</v>
      </c>
      <c r="F72" s="158"/>
      <c r="G72" s="158"/>
      <c r="H72" s="158"/>
    </row>
    <row r="73" spans="1:8" ht="38.25">
      <c r="A73" s="17"/>
      <c r="B73" s="15" t="s">
        <v>387</v>
      </c>
      <c r="C73" s="158"/>
      <c r="D73" s="127">
        <v>2018</v>
      </c>
      <c r="E73" s="127">
        <v>2022</v>
      </c>
      <c r="F73" s="158"/>
      <c r="G73" s="158"/>
      <c r="H73" s="158"/>
    </row>
    <row r="74" spans="1:8" ht="32.25" customHeight="1">
      <c r="A74" s="157" t="s">
        <v>539</v>
      </c>
      <c r="B74" s="157"/>
      <c r="C74" s="157"/>
      <c r="D74" s="157"/>
      <c r="E74" s="157"/>
      <c r="F74" s="157"/>
      <c r="G74" s="157"/>
      <c r="H74" s="157"/>
    </row>
    <row r="75" spans="1:8" ht="87" customHeight="1">
      <c r="A75" s="129" t="s">
        <v>528</v>
      </c>
      <c r="B75" s="143" t="s">
        <v>476</v>
      </c>
      <c r="C75" s="158" t="s">
        <v>181</v>
      </c>
      <c r="D75" s="127">
        <v>2018</v>
      </c>
      <c r="E75" s="127">
        <v>2022</v>
      </c>
      <c r="F75" s="158" t="s">
        <v>552</v>
      </c>
      <c r="G75" s="158" t="s">
        <v>483</v>
      </c>
      <c r="H75" s="158" t="s">
        <v>357</v>
      </c>
    </row>
    <row r="76" spans="1:8" ht="102" customHeight="1">
      <c r="A76" s="129" t="s">
        <v>529</v>
      </c>
      <c r="B76" s="143" t="s">
        <v>477</v>
      </c>
      <c r="C76" s="158"/>
      <c r="D76" s="127">
        <v>2018</v>
      </c>
      <c r="E76" s="127">
        <v>2022</v>
      </c>
      <c r="F76" s="158"/>
      <c r="G76" s="158"/>
      <c r="H76" s="158"/>
    </row>
    <row r="77" spans="1:8" ht="79.5" customHeight="1">
      <c r="A77" s="129" t="s">
        <v>540</v>
      </c>
      <c r="B77" s="129" t="s">
        <v>478</v>
      </c>
      <c r="C77" s="158"/>
      <c r="D77" s="127">
        <v>2018</v>
      </c>
      <c r="E77" s="127">
        <v>2022</v>
      </c>
      <c r="F77" s="158"/>
      <c r="G77" s="158"/>
      <c r="H77" s="158"/>
    </row>
    <row r="78" spans="1:8" ht="37.5" customHeight="1">
      <c r="A78" s="129" t="s">
        <v>541</v>
      </c>
      <c r="B78" s="129" t="s">
        <v>479</v>
      </c>
      <c r="C78" s="158"/>
      <c r="D78" s="127">
        <v>2018</v>
      </c>
      <c r="E78" s="127">
        <v>2022</v>
      </c>
      <c r="F78" s="158"/>
      <c r="G78" s="158"/>
      <c r="H78" s="158"/>
    </row>
    <row r="79" spans="1:8" ht="63.75" customHeight="1">
      <c r="A79" s="129" t="s">
        <v>542</v>
      </c>
      <c r="B79" s="129" t="s">
        <v>480</v>
      </c>
      <c r="C79" s="158"/>
      <c r="D79" s="127">
        <v>2018</v>
      </c>
      <c r="E79" s="127">
        <v>2022</v>
      </c>
      <c r="F79" s="158"/>
      <c r="G79" s="158"/>
      <c r="H79" s="158"/>
    </row>
    <row r="80" spans="1:8" ht="24" customHeight="1">
      <c r="A80" s="129" t="s">
        <v>543</v>
      </c>
      <c r="B80" s="129" t="s">
        <v>202</v>
      </c>
      <c r="C80" s="158"/>
      <c r="D80" s="127">
        <v>2018</v>
      </c>
      <c r="E80" s="127">
        <v>2022</v>
      </c>
      <c r="F80" s="158"/>
      <c r="G80" s="158"/>
      <c r="H80" s="158"/>
    </row>
    <row r="81" spans="1:8" ht="28.5" customHeight="1">
      <c r="A81" s="129" t="s">
        <v>544</v>
      </c>
      <c r="B81" s="143" t="s">
        <v>203</v>
      </c>
      <c r="C81" s="158"/>
      <c r="D81" s="127">
        <v>2018</v>
      </c>
      <c r="E81" s="127">
        <v>2022</v>
      </c>
      <c r="F81" s="158"/>
      <c r="G81" s="158"/>
      <c r="H81" s="158"/>
    </row>
    <row r="82" spans="1:8" ht="63" customHeight="1">
      <c r="A82" s="129" t="s">
        <v>545</v>
      </c>
      <c r="B82" s="129" t="s">
        <v>481</v>
      </c>
      <c r="C82" s="158"/>
      <c r="D82" s="127">
        <v>2018</v>
      </c>
      <c r="E82" s="127">
        <v>2022</v>
      </c>
      <c r="F82" s="158"/>
      <c r="G82" s="158"/>
      <c r="H82" s="158"/>
    </row>
    <row r="83" spans="1:8" ht="280.5" customHeight="1">
      <c r="A83" s="129" t="s">
        <v>546</v>
      </c>
      <c r="B83" s="143" t="s">
        <v>482</v>
      </c>
      <c r="C83" s="158"/>
      <c r="D83" s="127">
        <v>2018</v>
      </c>
      <c r="E83" s="127">
        <v>2022</v>
      </c>
      <c r="F83" s="158"/>
      <c r="G83" s="158"/>
      <c r="H83" s="158"/>
    </row>
    <row r="84" spans="1:8" ht="40.5" customHeight="1">
      <c r="A84" s="129" t="s">
        <v>547</v>
      </c>
      <c r="B84" s="129" t="s">
        <v>368</v>
      </c>
      <c r="C84" s="158"/>
      <c r="D84" s="127">
        <v>2018</v>
      </c>
      <c r="E84" s="127">
        <v>2022</v>
      </c>
      <c r="F84" s="158"/>
      <c r="G84" s="158"/>
      <c r="H84" s="158"/>
    </row>
    <row r="85" spans="1:8" ht="15">
      <c r="A85" s="138"/>
      <c r="B85" s="137"/>
      <c r="C85" s="138"/>
      <c r="D85" s="138"/>
      <c r="E85" s="138"/>
      <c r="F85" s="138"/>
      <c r="G85" s="138"/>
      <c r="H85" s="138"/>
    </row>
    <row r="86" spans="1:8" ht="15">
      <c r="A86" s="138"/>
      <c r="B86" s="137"/>
      <c r="C86" s="138"/>
      <c r="D86" s="138"/>
      <c r="E86" s="138"/>
      <c r="F86" s="138"/>
      <c r="G86" s="138"/>
      <c r="H86" s="138"/>
    </row>
    <row r="87" spans="1:8" ht="39" customHeight="1">
      <c r="A87" s="138"/>
      <c r="B87" s="137"/>
      <c r="C87" s="138"/>
      <c r="D87" s="138"/>
      <c r="E87" s="138"/>
      <c r="F87" s="138"/>
      <c r="G87" s="138"/>
      <c r="H87" s="138"/>
    </row>
    <row r="88" spans="1:8" ht="15">
      <c r="A88" s="138"/>
      <c r="B88" s="137"/>
      <c r="C88" s="138"/>
      <c r="D88" s="138"/>
      <c r="E88" s="138"/>
      <c r="F88" s="138"/>
      <c r="G88" s="138"/>
      <c r="H88" s="138"/>
    </row>
    <row r="89" spans="1:8" ht="51.75" customHeight="1">
      <c r="A89" s="138"/>
      <c r="B89" s="137"/>
      <c r="C89" s="138"/>
      <c r="D89" s="138"/>
      <c r="E89" s="138"/>
      <c r="F89" s="138"/>
      <c r="G89" s="138"/>
      <c r="H89" s="138"/>
    </row>
    <row r="90" spans="1:8" ht="15">
      <c r="A90" s="136"/>
      <c r="B90" s="137"/>
      <c r="C90" s="138"/>
      <c r="D90" s="138"/>
      <c r="E90" s="138"/>
      <c r="F90" s="138"/>
      <c r="G90" s="138"/>
      <c r="H90" s="138"/>
    </row>
    <row r="91" spans="1:8" ht="15">
      <c r="A91" s="138"/>
      <c r="B91" s="137"/>
      <c r="C91" s="138"/>
      <c r="D91" s="138"/>
      <c r="E91" s="138"/>
      <c r="F91" s="138"/>
      <c r="G91" s="138"/>
      <c r="H91" s="138"/>
    </row>
    <row r="92" spans="1:8" ht="15">
      <c r="A92" s="138"/>
      <c r="B92" s="137"/>
      <c r="C92" s="138"/>
      <c r="D92" s="138"/>
      <c r="E92" s="138"/>
      <c r="F92" s="138"/>
      <c r="G92" s="138"/>
      <c r="H92" s="138"/>
    </row>
    <row r="93" spans="1:8" ht="15">
      <c r="A93" s="138"/>
      <c r="B93" s="137"/>
      <c r="C93" s="138"/>
      <c r="D93" s="138"/>
      <c r="E93" s="138"/>
      <c r="F93" s="138"/>
      <c r="G93" s="138"/>
      <c r="H93" s="138"/>
    </row>
    <row r="94" spans="1:8" ht="15">
      <c r="A94" s="138"/>
      <c r="B94" s="137"/>
      <c r="C94" s="138"/>
      <c r="D94" s="138"/>
      <c r="E94" s="138"/>
      <c r="F94" s="138"/>
      <c r="G94" s="138"/>
      <c r="H94" s="138"/>
    </row>
  </sheetData>
  <mergeCells count="51">
    <mergeCell ref="C30:C45"/>
    <mergeCell ref="H30:H45"/>
    <mergeCell ref="H47:H58"/>
    <mergeCell ref="C47:C58"/>
    <mergeCell ref="G31:G32"/>
    <mergeCell ref="A46:H46"/>
    <mergeCell ref="F49:F50"/>
    <mergeCell ref="G49:G50"/>
    <mergeCell ref="A44:A45"/>
    <mergeCell ref="F43:F45"/>
    <mergeCell ref="G43:G45"/>
    <mergeCell ref="H17:H22"/>
    <mergeCell ref="F17:F19"/>
    <mergeCell ref="G17:G19"/>
    <mergeCell ref="C17:C22"/>
    <mergeCell ref="C24:C28"/>
    <mergeCell ref="H24:H28"/>
    <mergeCell ref="H6:H7"/>
    <mergeCell ref="A8:B8"/>
    <mergeCell ref="A9:H9"/>
    <mergeCell ref="A6:A7"/>
    <mergeCell ref="C10:C15"/>
    <mergeCell ref="H10:H15"/>
    <mergeCell ref="G14:G15"/>
    <mergeCell ref="F14:F15"/>
    <mergeCell ref="E2:H2"/>
    <mergeCell ref="E1:H1"/>
    <mergeCell ref="B6:B7"/>
    <mergeCell ref="B4:G4"/>
    <mergeCell ref="A59:H59"/>
    <mergeCell ref="G54:G55"/>
    <mergeCell ref="F54:F55"/>
    <mergeCell ref="A1:A3"/>
    <mergeCell ref="C6:C7"/>
    <mergeCell ref="D6:E6"/>
    <mergeCell ref="F31:F32"/>
    <mergeCell ref="A29:H29"/>
    <mergeCell ref="A23:H23"/>
    <mergeCell ref="A16:H16"/>
    <mergeCell ref="F6:F7"/>
    <mergeCell ref="G6:G7"/>
    <mergeCell ref="H75:H84"/>
    <mergeCell ref="A74:H74"/>
    <mergeCell ref="A60:H60"/>
    <mergeCell ref="C61:C73"/>
    <mergeCell ref="F61:F73"/>
    <mergeCell ref="G61:G73"/>
    <mergeCell ref="H61:H73"/>
    <mergeCell ref="C75:C84"/>
    <mergeCell ref="F75:F84"/>
    <mergeCell ref="G75:G84"/>
  </mergeCells>
  <printOptions/>
  <pageMargins left="0.3937007874015748" right="0.3937007874015748" top="0.7874015748031497" bottom="0.3937007874015748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D11" sqref="D11:D14"/>
    </sheetView>
  </sheetViews>
  <sheetFormatPr defaultColWidth="9.140625" defaultRowHeight="15"/>
  <cols>
    <col min="1" max="1" width="3.140625" style="0" customWidth="1"/>
    <col min="2" max="2" width="28.7109375" style="0" customWidth="1"/>
    <col min="3" max="3" width="63.00390625" style="0" customWidth="1"/>
    <col min="4" max="4" width="29.7109375" style="0" customWidth="1"/>
    <col min="5" max="5" width="14.421875" style="0" customWidth="1"/>
  </cols>
  <sheetData>
    <row r="1" spans="1:5" ht="15">
      <c r="A1" s="168"/>
      <c r="D1" s="147" t="s">
        <v>238</v>
      </c>
      <c r="E1" s="147"/>
    </row>
    <row r="2" spans="1:5" ht="52.5" customHeight="1">
      <c r="A2" s="168"/>
      <c r="D2" s="147" t="s">
        <v>610</v>
      </c>
      <c r="E2" s="147"/>
    </row>
    <row r="3" spans="1:2" ht="15">
      <c r="A3" s="168"/>
      <c r="B3" s="3"/>
    </row>
    <row r="4" ht="15">
      <c r="A4" s="6"/>
    </row>
    <row r="5" spans="1:5" ht="15.75">
      <c r="A5" s="7"/>
      <c r="B5" s="169" t="s">
        <v>239</v>
      </c>
      <c r="C5" s="169"/>
      <c r="D5" s="169"/>
      <c r="E5" s="169"/>
    </row>
    <row r="6" ht="15.75">
      <c r="A6" s="8"/>
    </row>
    <row r="7" spans="1:5" ht="47.25">
      <c r="A7" s="25" t="s">
        <v>354</v>
      </c>
      <c r="B7" s="155" t="s">
        <v>240</v>
      </c>
      <c r="C7" s="155" t="s">
        <v>241</v>
      </c>
      <c r="D7" s="155" t="s">
        <v>242</v>
      </c>
      <c r="E7" s="155" t="s">
        <v>243</v>
      </c>
    </row>
    <row r="8" spans="1:5" ht="15.75">
      <c r="A8" s="25"/>
      <c r="B8" s="155"/>
      <c r="C8" s="155"/>
      <c r="D8" s="155"/>
      <c r="E8" s="155"/>
    </row>
    <row r="9" spans="1:5" ht="15.75">
      <c r="A9" s="25">
        <v>1</v>
      </c>
      <c r="B9" s="25">
        <v>2</v>
      </c>
      <c r="C9" s="25">
        <v>3</v>
      </c>
      <c r="D9" s="25">
        <v>4</v>
      </c>
      <c r="E9" s="25">
        <v>5</v>
      </c>
    </row>
    <row r="10" spans="1:5" ht="31.5" customHeight="1">
      <c r="A10" s="33"/>
      <c r="B10" s="150" t="s">
        <v>356</v>
      </c>
      <c r="C10" s="150"/>
      <c r="D10" s="150"/>
      <c r="E10" s="150"/>
    </row>
    <row r="11" spans="1:5" ht="51">
      <c r="A11" s="15" t="s">
        <v>121</v>
      </c>
      <c r="B11" s="26" t="s">
        <v>244</v>
      </c>
      <c r="C11" s="129" t="s">
        <v>558</v>
      </c>
      <c r="D11" s="165" t="s">
        <v>249</v>
      </c>
      <c r="E11" s="127" t="s">
        <v>559</v>
      </c>
    </row>
    <row r="12" spans="1:5" ht="63.75">
      <c r="A12" s="129" t="s">
        <v>124</v>
      </c>
      <c r="B12" s="127" t="s">
        <v>244</v>
      </c>
      <c r="C12" s="129" t="s">
        <v>564</v>
      </c>
      <c r="D12" s="166"/>
      <c r="E12" s="127" t="s">
        <v>563</v>
      </c>
    </row>
    <row r="13" spans="1:5" ht="51">
      <c r="A13" s="15" t="s">
        <v>127</v>
      </c>
      <c r="B13" s="26" t="s">
        <v>244</v>
      </c>
      <c r="C13" s="15" t="s">
        <v>245</v>
      </c>
      <c r="D13" s="166"/>
      <c r="E13" s="26" t="s">
        <v>246</v>
      </c>
    </row>
    <row r="14" spans="1:5" ht="63.75">
      <c r="A14" s="15" t="s">
        <v>128</v>
      </c>
      <c r="B14" s="26" t="s">
        <v>244</v>
      </c>
      <c r="C14" s="129" t="s">
        <v>556</v>
      </c>
      <c r="D14" s="167"/>
      <c r="E14" s="127" t="s">
        <v>557</v>
      </c>
    </row>
    <row r="15" spans="1:5" ht="18.75">
      <c r="A15" s="31"/>
      <c r="B15" s="150" t="s">
        <v>388</v>
      </c>
      <c r="C15" s="150"/>
      <c r="D15" s="150"/>
      <c r="E15" s="150"/>
    </row>
    <row r="16" spans="1:5" ht="51">
      <c r="A16" s="15" t="s">
        <v>121</v>
      </c>
      <c r="B16" s="26" t="s">
        <v>247</v>
      </c>
      <c r="C16" s="15" t="s">
        <v>248</v>
      </c>
      <c r="D16" s="165" t="s">
        <v>249</v>
      </c>
      <c r="E16" s="26" t="s">
        <v>250</v>
      </c>
    </row>
    <row r="17" spans="1:5" ht="51">
      <c r="A17" s="15" t="s">
        <v>124</v>
      </c>
      <c r="B17" s="26" t="s">
        <v>244</v>
      </c>
      <c r="C17" s="15" t="s">
        <v>251</v>
      </c>
      <c r="D17" s="166"/>
      <c r="E17" s="26" t="s">
        <v>252</v>
      </c>
    </row>
    <row r="18" spans="1:5" ht="51">
      <c r="A18" s="15" t="s">
        <v>127</v>
      </c>
      <c r="B18" s="26" t="s">
        <v>244</v>
      </c>
      <c r="C18" s="15" t="s">
        <v>253</v>
      </c>
      <c r="D18" s="166"/>
      <c r="E18" s="26" t="s">
        <v>254</v>
      </c>
    </row>
    <row r="19" spans="1:5" ht="51">
      <c r="A19" s="15" t="s">
        <v>128</v>
      </c>
      <c r="B19" s="26" t="s">
        <v>244</v>
      </c>
      <c r="C19" s="15" t="s">
        <v>255</v>
      </c>
      <c r="D19" s="166"/>
      <c r="E19" s="26" t="s">
        <v>256</v>
      </c>
    </row>
    <row r="20" spans="1:5" ht="18.75">
      <c r="A20" s="31"/>
      <c r="B20" s="150" t="s">
        <v>360</v>
      </c>
      <c r="C20" s="150"/>
      <c r="D20" s="150"/>
      <c r="E20" s="150"/>
    </row>
    <row r="21" spans="1:5" ht="59.25" customHeight="1">
      <c r="A21" s="15" t="s">
        <v>121</v>
      </c>
      <c r="B21" s="26" t="s">
        <v>258</v>
      </c>
      <c r="C21" s="15" t="s">
        <v>259</v>
      </c>
      <c r="D21" s="164" t="s">
        <v>249</v>
      </c>
      <c r="E21" s="26" t="s">
        <v>260</v>
      </c>
    </row>
    <row r="22" spans="1:5" ht="59.25" customHeight="1">
      <c r="A22" s="15" t="s">
        <v>124</v>
      </c>
      <c r="B22" s="26" t="s">
        <v>258</v>
      </c>
      <c r="C22" s="15" t="s">
        <v>261</v>
      </c>
      <c r="D22" s="164"/>
      <c r="E22" s="26" t="s">
        <v>262</v>
      </c>
    </row>
    <row r="23" spans="1:5" ht="35.25" customHeight="1">
      <c r="A23" s="31"/>
      <c r="B23" s="150" t="s">
        <v>389</v>
      </c>
      <c r="C23" s="150"/>
      <c r="D23" s="150"/>
      <c r="E23" s="150"/>
    </row>
    <row r="24" spans="1:5" ht="51">
      <c r="A24" s="15" t="s">
        <v>121</v>
      </c>
      <c r="B24" s="26" t="s">
        <v>247</v>
      </c>
      <c r="C24" s="15" t="s">
        <v>263</v>
      </c>
      <c r="D24" s="165" t="s">
        <v>264</v>
      </c>
      <c r="E24" s="140" t="s">
        <v>567</v>
      </c>
    </row>
    <row r="25" spans="1:5" ht="51">
      <c r="A25" s="15" t="s">
        <v>265</v>
      </c>
      <c r="B25" s="26" t="s">
        <v>247</v>
      </c>
      <c r="C25" s="15" t="s">
        <v>266</v>
      </c>
      <c r="D25" s="166"/>
      <c r="E25" s="26" t="s">
        <v>267</v>
      </c>
    </row>
    <row r="26" spans="1:5" ht="51">
      <c r="A26" s="15" t="s">
        <v>127</v>
      </c>
      <c r="B26" s="26" t="s">
        <v>247</v>
      </c>
      <c r="C26" s="15" t="s">
        <v>268</v>
      </c>
      <c r="D26" s="167"/>
      <c r="E26" s="26" t="s">
        <v>269</v>
      </c>
    </row>
    <row r="27" spans="1:5" ht="34.5" customHeight="1">
      <c r="A27" s="34"/>
      <c r="B27" s="150" t="s">
        <v>362</v>
      </c>
      <c r="C27" s="150"/>
      <c r="D27" s="150"/>
      <c r="E27" s="150"/>
    </row>
    <row r="28" spans="1:5" ht="38.25">
      <c r="A28" s="15" t="s">
        <v>121</v>
      </c>
      <c r="B28" s="26" t="s">
        <v>258</v>
      </c>
      <c r="C28" s="15" t="s">
        <v>270</v>
      </c>
      <c r="D28" s="165" t="s">
        <v>264</v>
      </c>
      <c r="E28" s="26" t="s">
        <v>271</v>
      </c>
    </row>
    <row r="29" spans="1:5" ht="51">
      <c r="A29" s="15" t="s">
        <v>124</v>
      </c>
      <c r="B29" s="26" t="s">
        <v>258</v>
      </c>
      <c r="C29" s="15" t="s">
        <v>272</v>
      </c>
      <c r="D29" s="166"/>
      <c r="E29" s="26" t="s">
        <v>273</v>
      </c>
    </row>
    <row r="30" spans="1:5" ht="51">
      <c r="A30" s="15" t="s">
        <v>127</v>
      </c>
      <c r="B30" s="26" t="s">
        <v>258</v>
      </c>
      <c r="C30" s="15" t="s">
        <v>274</v>
      </c>
      <c r="D30" s="166"/>
      <c r="E30" s="26" t="s">
        <v>275</v>
      </c>
    </row>
    <row r="31" spans="1:5" ht="51">
      <c r="A31" s="15" t="s">
        <v>128</v>
      </c>
      <c r="B31" s="26" t="s">
        <v>258</v>
      </c>
      <c r="C31" s="15" t="s">
        <v>276</v>
      </c>
      <c r="D31" s="166"/>
      <c r="E31" s="26" t="s">
        <v>277</v>
      </c>
    </row>
    <row r="32" spans="1:5" ht="38.25">
      <c r="A32" s="15" t="s">
        <v>257</v>
      </c>
      <c r="B32" s="26" t="s">
        <v>258</v>
      </c>
      <c r="C32" s="15" t="s">
        <v>278</v>
      </c>
      <c r="D32" s="167"/>
      <c r="E32" s="26" t="s">
        <v>279</v>
      </c>
    </row>
    <row r="33" spans="1:5" ht="15.75">
      <c r="A33" s="15"/>
      <c r="B33" s="150" t="s">
        <v>390</v>
      </c>
      <c r="C33" s="150"/>
      <c r="D33" s="150"/>
      <c r="E33" s="150"/>
    </row>
    <row r="34" spans="1:5" ht="102">
      <c r="A34" s="15"/>
      <c r="B34" s="26" t="s">
        <v>258</v>
      </c>
      <c r="C34" s="15" t="s">
        <v>280</v>
      </c>
      <c r="D34" s="26" t="s">
        <v>281</v>
      </c>
      <c r="E34" s="26" t="s">
        <v>282</v>
      </c>
    </row>
    <row r="35" spans="1:5" ht="33" customHeight="1">
      <c r="A35" s="15"/>
      <c r="B35" s="150" t="s">
        <v>391</v>
      </c>
      <c r="C35" s="150"/>
      <c r="D35" s="150"/>
      <c r="E35" s="150"/>
    </row>
    <row r="36" spans="1:5" ht="51">
      <c r="A36" s="15" t="s">
        <v>121</v>
      </c>
      <c r="B36" s="26" t="s">
        <v>247</v>
      </c>
      <c r="C36" s="15" t="s">
        <v>266</v>
      </c>
      <c r="D36" s="164" t="s">
        <v>264</v>
      </c>
      <c r="E36" s="26" t="s">
        <v>267</v>
      </c>
    </row>
    <row r="37" spans="1:5" ht="38.25">
      <c r="A37" s="15" t="s">
        <v>124</v>
      </c>
      <c r="B37" s="26" t="s">
        <v>258</v>
      </c>
      <c r="C37" s="15" t="s">
        <v>283</v>
      </c>
      <c r="D37" s="164"/>
      <c r="E37" s="26" t="s">
        <v>284</v>
      </c>
    </row>
    <row r="38" spans="1:5" ht="38.25">
      <c r="A38" s="15" t="s">
        <v>127</v>
      </c>
      <c r="B38" s="26" t="s">
        <v>258</v>
      </c>
      <c r="C38" s="15" t="s">
        <v>285</v>
      </c>
      <c r="D38" s="164"/>
      <c r="E38" s="26" t="s">
        <v>286</v>
      </c>
    </row>
    <row r="39" spans="1:5" ht="33.75" customHeight="1">
      <c r="A39" s="91"/>
      <c r="B39" s="150" t="s">
        <v>555</v>
      </c>
      <c r="C39" s="150"/>
      <c r="D39" s="150"/>
      <c r="E39" s="150"/>
    </row>
    <row r="40" spans="1:5" ht="38.25" customHeight="1">
      <c r="A40" s="91" t="s">
        <v>121</v>
      </c>
      <c r="B40" s="127" t="s">
        <v>561</v>
      </c>
      <c r="C40" s="129" t="s">
        <v>562</v>
      </c>
      <c r="D40" s="129" t="s">
        <v>264</v>
      </c>
      <c r="E40" s="127" t="s">
        <v>560</v>
      </c>
    </row>
  </sheetData>
  <mergeCells count="22">
    <mergeCell ref="D24:D26"/>
    <mergeCell ref="D16:D19"/>
    <mergeCell ref="B20:E20"/>
    <mergeCell ref="D21:D22"/>
    <mergeCell ref="B23:E23"/>
    <mergeCell ref="A1:A3"/>
    <mergeCell ref="B7:B8"/>
    <mergeCell ref="C7:C8"/>
    <mergeCell ref="D7:D8"/>
    <mergeCell ref="B15:E15"/>
    <mergeCell ref="D11:D14"/>
    <mergeCell ref="D2:E2"/>
    <mergeCell ref="D1:E1"/>
    <mergeCell ref="B5:E5"/>
    <mergeCell ref="E7:E8"/>
    <mergeCell ref="B10:E10"/>
    <mergeCell ref="B39:E39"/>
    <mergeCell ref="B35:E35"/>
    <mergeCell ref="D36:D38"/>
    <mergeCell ref="B27:E27"/>
    <mergeCell ref="B33:E33"/>
    <mergeCell ref="D28:D32"/>
  </mergeCells>
  <printOptions/>
  <pageMargins left="0.3937007874015748" right="0.3937007874015748" top="0.7874015748031497" bottom="0.3937007874015748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">
      <selection activeCell="C10" sqref="C10"/>
    </sheetView>
  </sheetViews>
  <sheetFormatPr defaultColWidth="9.140625" defaultRowHeight="15"/>
  <cols>
    <col min="1" max="1" width="14.57421875" style="1" customWidth="1"/>
    <col min="2" max="2" width="36.8515625" style="0" customWidth="1"/>
    <col min="3" max="3" width="31.421875" style="0" customWidth="1"/>
    <col min="4" max="4" width="13.140625" style="0" customWidth="1"/>
    <col min="5" max="5" width="9.140625" style="0" customWidth="1"/>
    <col min="6" max="6" width="7.7109375" style="0" customWidth="1"/>
    <col min="7" max="7" width="7.28125" style="0" customWidth="1"/>
    <col min="8" max="8" width="7.421875" style="0" customWidth="1"/>
    <col min="9" max="9" width="8.00390625" style="0" customWidth="1"/>
  </cols>
  <sheetData>
    <row r="1" spans="1:9" ht="15">
      <c r="A1" s="147"/>
      <c r="D1" s="147" t="s">
        <v>287</v>
      </c>
      <c r="E1" s="147"/>
      <c r="F1" s="147"/>
      <c r="G1" s="147"/>
      <c r="H1" s="147"/>
      <c r="I1" s="147"/>
    </row>
    <row r="2" spans="1:9" ht="42" customHeight="1">
      <c r="A2" s="147"/>
      <c r="D2" s="147" t="s">
        <v>610</v>
      </c>
      <c r="E2" s="147"/>
      <c r="F2" s="147"/>
      <c r="G2" s="147"/>
      <c r="H2" s="147"/>
      <c r="I2" s="147"/>
    </row>
    <row r="3" spans="1:2" ht="15">
      <c r="A3" s="147"/>
      <c r="B3" s="3"/>
    </row>
    <row r="4" ht="18">
      <c r="A4" s="122"/>
    </row>
    <row r="5" spans="1:9" ht="39" customHeight="1">
      <c r="A5" s="179" t="s">
        <v>288</v>
      </c>
      <c r="B5" s="179"/>
      <c r="C5" s="179"/>
      <c r="D5" s="179"/>
      <c r="E5" s="179"/>
      <c r="F5" s="179"/>
      <c r="G5" s="179"/>
      <c r="H5" s="179"/>
      <c r="I5" s="179"/>
    </row>
    <row r="6" ht="18.75">
      <c r="A6" s="123"/>
    </row>
    <row r="7" spans="1:9" ht="15">
      <c r="A7" s="170" t="s">
        <v>289</v>
      </c>
      <c r="B7" s="170" t="s">
        <v>290</v>
      </c>
      <c r="C7" s="170" t="s">
        <v>291</v>
      </c>
      <c r="D7" s="170" t="s">
        <v>292</v>
      </c>
      <c r="E7" s="170" t="s">
        <v>293</v>
      </c>
      <c r="F7" s="170"/>
      <c r="G7" s="170"/>
      <c r="H7" s="170"/>
      <c r="I7" s="170"/>
    </row>
    <row r="8" spans="1:9" ht="90.75" customHeight="1">
      <c r="A8" s="170"/>
      <c r="B8" s="170"/>
      <c r="C8" s="170"/>
      <c r="D8" s="170"/>
      <c r="E8" s="130">
        <v>2018</v>
      </c>
      <c r="F8" s="130">
        <v>2019</v>
      </c>
      <c r="G8" s="130">
        <v>2020</v>
      </c>
      <c r="H8" s="130">
        <v>2021</v>
      </c>
      <c r="I8" s="37">
        <v>2022</v>
      </c>
    </row>
    <row r="9" spans="1:9" ht="15">
      <c r="A9" s="112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</row>
    <row r="10" spans="1:9" ht="168" customHeight="1">
      <c r="A10" s="112" t="s">
        <v>294</v>
      </c>
      <c r="B10" s="146" t="s">
        <v>612</v>
      </c>
      <c r="C10" s="15" t="s">
        <v>392</v>
      </c>
      <c r="D10" s="35" t="s">
        <v>394</v>
      </c>
      <c r="E10" s="139">
        <f>E11+E18+E25+E31+E50+E63+E64+E78</f>
        <v>111231.8</v>
      </c>
      <c r="F10" s="44">
        <f>F11+F18+F25+F31+F50+F63+F64+F78</f>
        <v>54988.100000000006</v>
      </c>
      <c r="G10" s="44">
        <f>G11+G18+G25+G31+G50+G63+G64+G78</f>
        <v>60064.3</v>
      </c>
      <c r="H10" s="44">
        <f>H11+H18+H25+H31+H50+H63+H64+H78</f>
        <v>70372</v>
      </c>
      <c r="I10" s="44">
        <f>I11+I18+I25+I31+I50+I63+I64+I78</f>
        <v>62452</v>
      </c>
    </row>
    <row r="11" spans="1:9" ht="25.5">
      <c r="A11" s="115" t="s">
        <v>295</v>
      </c>
      <c r="B11" s="177" t="s">
        <v>296</v>
      </c>
      <c r="C11" s="178"/>
      <c r="D11" s="35" t="s">
        <v>393</v>
      </c>
      <c r="E11" s="41">
        <f>SUM(E12:E17)</f>
        <v>46145</v>
      </c>
      <c r="F11" s="41">
        <f>SUM(F12:F17)</f>
        <v>0</v>
      </c>
      <c r="G11" s="41">
        <f>SUM(G12:G17)</f>
        <v>0</v>
      </c>
      <c r="H11" s="41">
        <f>SUM(H12:H17)</f>
        <v>360</v>
      </c>
      <c r="I11" s="41">
        <f>SUM(I12:I17)</f>
        <v>360</v>
      </c>
    </row>
    <row r="12" spans="1:9" ht="57" customHeight="1">
      <c r="A12" s="119" t="str">
        <f>'МП пр.№2'!A10</f>
        <v>1.1.</v>
      </c>
      <c r="B12" s="15" t="str">
        <f>'МП пр.№2'!B10</f>
        <v>Уплата взносов на капитальный ремонт общего имущества в многоквартирных домах собственником жилого помещения многоквартирного дома</v>
      </c>
      <c r="C12" s="165" t="s">
        <v>249</v>
      </c>
      <c r="D12" s="38" t="s">
        <v>395</v>
      </c>
      <c r="E12" s="40">
        <v>270</v>
      </c>
      <c r="F12" s="40">
        <v>0</v>
      </c>
      <c r="G12" s="40">
        <v>0</v>
      </c>
      <c r="H12" s="40">
        <v>260</v>
      </c>
      <c r="I12" s="40">
        <v>260</v>
      </c>
    </row>
    <row r="13" spans="1:9" ht="51">
      <c r="A13" s="119" t="str">
        <f>'МП пр.№2'!A11</f>
        <v>1.3.</v>
      </c>
      <c r="B13" s="15" t="str">
        <f>'МП пр.№2'!B11</f>
        <v>Капитальный ремонт государственного жилищного фонда субъектов Российской Федерации и муниципального жилищного фонда</v>
      </c>
      <c r="C13" s="166"/>
      <c r="D13" s="38" t="s">
        <v>397</v>
      </c>
      <c r="E13" s="40">
        <v>70</v>
      </c>
      <c r="F13" s="40">
        <v>0</v>
      </c>
      <c r="G13" s="40">
        <v>0</v>
      </c>
      <c r="H13" s="40">
        <v>100</v>
      </c>
      <c r="I13" s="40">
        <v>100</v>
      </c>
    </row>
    <row r="14" spans="1:9" ht="40.5" customHeight="1">
      <c r="A14" s="119" t="str">
        <f>'МП пр.№2'!A12</f>
        <v>1.5.</v>
      </c>
      <c r="B14" s="15" t="str">
        <f>'МП пр.№2'!B12</f>
        <v xml:space="preserve">Обеспечение мероприятий по переселению граждан из аварийного жилищного фонда </v>
      </c>
      <c r="C14" s="166"/>
      <c r="D14" s="38" t="s">
        <v>396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ht="25.5">
      <c r="A15" s="119" t="str">
        <f>'МП пр.№2'!A13</f>
        <v>1.4.</v>
      </c>
      <c r="B15" s="15" t="str">
        <f>'МП пр.№2'!B13</f>
        <v>Содержание и обслуживание муниципальных жилых помещений</v>
      </c>
      <c r="C15" s="166"/>
      <c r="D15" s="38" t="s">
        <v>572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ht="116.25" customHeight="1">
      <c r="A16" s="119" t="str">
        <f>'МП пр.№2'!A14</f>
        <v>1.7.</v>
      </c>
      <c r="B16" s="15" t="str">
        <f>'МП пр.№2'!B14</f>
        <v>Субвенции,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и по возмещению выпадающих доходов теплоснабжающим организациям, возникших в результате применения льготных тарифов на тепловую энергию</v>
      </c>
      <c r="C16" s="166"/>
      <c r="D16" s="38" t="s">
        <v>573</v>
      </c>
      <c r="E16" s="40">
        <v>45280</v>
      </c>
      <c r="F16" s="40">
        <v>0</v>
      </c>
      <c r="G16" s="40">
        <v>0</v>
      </c>
      <c r="H16" s="40">
        <v>0</v>
      </c>
      <c r="I16" s="40">
        <v>0</v>
      </c>
    </row>
    <row r="17" spans="1:9" ht="63.75">
      <c r="A17" s="119" t="str">
        <f>'МП пр.№2'!A15</f>
        <v>1.8.</v>
      </c>
      <c r="B17" s="15" t="str">
        <f>'МП пр.№2'!B15</f>
        <v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v>
      </c>
      <c r="C17" s="166"/>
      <c r="D17" s="38" t="s">
        <v>398</v>
      </c>
      <c r="E17" s="40">
        <v>525</v>
      </c>
      <c r="F17" s="40">
        <v>0</v>
      </c>
      <c r="G17" s="40">
        <v>0</v>
      </c>
      <c r="H17" s="40">
        <v>0</v>
      </c>
      <c r="I17" s="40">
        <v>0</v>
      </c>
    </row>
    <row r="18" spans="1:9" ht="25.5">
      <c r="A18" s="115" t="s">
        <v>298</v>
      </c>
      <c r="B18" s="177" t="s">
        <v>299</v>
      </c>
      <c r="C18" s="178"/>
      <c r="D18" s="35" t="s">
        <v>399</v>
      </c>
      <c r="E18" s="41">
        <f>SUM(E19:E24)</f>
        <v>650</v>
      </c>
      <c r="F18" s="41">
        <f aca="true" t="shared" si="0" ref="F18:I18">SUM(F19:F24)</f>
        <v>650</v>
      </c>
      <c r="G18" s="41">
        <f t="shared" si="0"/>
        <v>650</v>
      </c>
      <c r="H18" s="41">
        <f t="shared" si="0"/>
        <v>460</v>
      </c>
      <c r="I18" s="41">
        <f t="shared" si="0"/>
        <v>560</v>
      </c>
    </row>
    <row r="19" spans="1:9" ht="27" customHeight="1">
      <c r="A19" s="119" t="str">
        <f>'МП пр.№2'!A17</f>
        <v>2.1.</v>
      </c>
      <c r="B19" s="15" t="str">
        <f>'МП пр.№2'!B17</f>
        <v>Ликвидация несанкционированных свалок</v>
      </c>
      <c r="C19" s="165" t="s">
        <v>297</v>
      </c>
      <c r="D19" s="38" t="s">
        <v>400</v>
      </c>
      <c r="E19" s="40">
        <v>150</v>
      </c>
      <c r="F19" s="40">
        <v>150</v>
      </c>
      <c r="G19" s="40">
        <v>150</v>
      </c>
      <c r="H19" s="40">
        <v>200</v>
      </c>
      <c r="I19" s="40">
        <v>250</v>
      </c>
    </row>
    <row r="20" spans="1:9" ht="38.25">
      <c r="A20" s="119" t="str">
        <f>'МП пр.№2'!A18</f>
        <v>2.2.</v>
      </c>
      <c r="B20" s="15" t="str">
        <f>'МП пр.№2'!B18</f>
        <v>Организация сбора отработанных ртутьсодержащих ламп от населения для утилизации</v>
      </c>
      <c r="C20" s="166"/>
      <c r="D20" s="38" t="s">
        <v>574</v>
      </c>
      <c r="E20" s="40">
        <v>0</v>
      </c>
      <c r="F20" s="40">
        <v>0</v>
      </c>
      <c r="G20" s="40">
        <v>0</v>
      </c>
      <c r="H20" s="40">
        <v>50</v>
      </c>
      <c r="I20" s="40">
        <v>50</v>
      </c>
    </row>
    <row r="21" spans="1:9" ht="38.25">
      <c r="A21" s="119" t="str">
        <f>'МП пр.№2'!A19</f>
        <v>2.5.</v>
      </c>
      <c r="B21" s="15" t="str">
        <f>'МП пр.№2'!B19</f>
        <v>Организазация рекультивации объектов захоронения отходов (закрытый полигон ТБО и ПО)</v>
      </c>
      <c r="C21" s="166"/>
      <c r="D21" s="38" t="s">
        <v>531</v>
      </c>
      <c r="E21" s="40">
        <v>450</v>
      </c>
      <c r="F21" s="40">
        <v>450</v>
      </c>
      <c r="G21" s="40">
        <v>450</v>
      </c>
      <c r="H21" s="40">
        <v>150</v>
      </c>
      <c r="I21" s="40">
        <v>200</v>
      </c>
    </row>
    <row r="22" spans="1:9" ht="25.5">
      <c r="A22" s="119" t="str">
        <f>'МП пр.№2'!A20</f>
        <v>2.6.</v>
      </c>
      <c r="B22" s="15" t="str">
        <f>'МП пр.№2'!B20</f>
        <v>Содержание и оборудование контейнерных площадок</v>
      </c>
      <c r="C22" s="166"/>
      <c r="D22" s="38" t="s">
        <v>575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</row>
    <row r="23" spans="1:9" ht="25.5">
      <c r="A23" s="119" t="str">
        <f>'МП пр.№2'!A21</f>
        <v>2.3.</v>
      </c>
      <c r="B23" s="15" t="str">
        <f>'МП пр.№2'!B21</f>
        <v>Развитие зеленого фонда города Козьмодемьянска</v>
      </c>
      <c r="C23" s="166"/>
      <c r="D23" s="38" t="s">
        <v>532</v>
      </c>
      <c r="E23" s="40">
        <v>25</v>
      </c>
      <c r="F23" s="40">
        <v>25</v>
      </c>
      <c r="G23" s="40">
        <v>25</v>
      </c>
      <c r="H23" s="40">
        <v>30</v>
      </c>
      <c r="I23" s="40">
        <v>30</v>
      </c>
    </row>
    <row r="24" spans="1:9" ht="25.5" customHeight="1">
      <c r="A24" s="119" t="str">
        <f>'МП пр.№2'!A22</f>
        <v>2.4.</v>
      </c>
      <c r="B24" s="15" t="str">
        <f>'МП пр.№2'!B22</f>
        <v>Формирование экологической культуры</v>
      </c>
      <c r="C24" s="167"/>
      <c r="D24" s="38" t="s">
        <v>533</v>
      </c>
      <c r="E24" s="40">
        <v>25</v>
      </c>
      <c r="F24" s="40">
        <v>25</v>
      </c>
      <c r="G24" s="40">
        <v>25</v>
      </c>
      <c r="H24" s="40">
        <v>30</v>
      </c>
      <c r="I24" s="40">
        <v>30</v>
      </c>
    </row>
    <row r="25" spans="1:9" ht="25.5">
      <c r="A25" s="115" t="s">
        <v>300</v>
      </c>
      <c r="B25" s="177" t="s">
        <v>431</v>
      </c>
      <c r="C25" s="178"/>
      <c r="D25" s="35" t="s">
        <v>401</v>
      </c>
      <c r="E25" s="41">
        <f>SUM(E26:E30)</f>
        <v>0</v>
      </c>
      <c r="F25" s="41">
        <f aca="true" t="shared" si="1" ref="F25:I25">SUM(F26:F30)</f>
        <v>0</v>
      </c>
      <c r="G25" s="41">
        <f t="shared" si="1"/>
        <v>0</v>
      </c>
      <c r="H25" s="41">
        <f t="shared" si="1"/>
        <v>0</v>
      </c>
      <c r="I25" s="41">
        <f t="shared" si="1"/>
        <v>0</v>
      </c>
    </row>
    <row r="26" spans="1:9" ht="65.25" customHeight="1">
      <c r="A26" s="119" t="str">
        <f>'МП пр.№2'!A24</f>
        <v>3.1.</v>
      </c>
      <c r="B26" s="15" t="str">
        <f>'МП пр.№2'!B24</f>
        <v>Оснащение приборами учета потребления топливно-энергетических ресурсов, в том числе с использованием интеллектуальных приборов учета, автоматизированных систем и систем диспетчеризации</v>
      </c>
      <c r="C26" s="165" t="s">
        <v>302</v>
      </c>
      <c r="D26" s="38" t="s">
        <v>576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</row>
    <row r="27" spans="1:9" ht="27" customHeight="1">
      <c r="A27" s="119" t="str">
        <f>'МП пр.№2'!A25</f>
        <v>3.2.</v>
      </c>
      <c r="B27" s="15" t="str">
        <f>'МП пр.№2'!B25</f>
        <v>Замена ламп уличного освещения на энергоэффективные</v>
      </c>
      <c r="C27" s="166"/>
      <c r="D27" s="38" t="s">
        <v>582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</row>
    <row r="28" spans="1:9" ht="54" customHeight="1">
      <c r="A28" s="119" t="str">
        <f>'МП пр.№2'!A26</f>
        <v>3.3.</v>
      </c>
      <c r="B28" s="15" t="str">
        <f>'МП пр.№2'!B26</f>
        <v xml:space="preserve">Замена неэффективных люминесцентных ламп внутреннего освещения в бюджетных учреждениях на энергосберегающие (светодиодные) </v>
      </c>
      <c r="C28" s="166"/>
      <c r="D28" s="38" t="s">
        <v>583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</row>
    <row r="29" spans="1:9" ht="39.75" customHeight="1">
      <c r="A29" s="119" t="str">
        <f>'МП пр.№2'!A27</f>
        <v>3.4.</v>
      </c>
      <c r="B29" s="15" t="str">
        <f>'МП пр.№2'!B27</f>
        <v xml:space="preserve">Метрологическое обеспечение измерений приборов учета потребления энергоресурсов в бюджетных организациях </v>
      </c>
      <c r="C29" s="166"/>
      <c r="D29" s="38" t="s">
        <v>584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</row>
    <row r="30" spans="1:9" ht="29.25" customHeight="1">
      <c r="A30" s="119" t="str">
        <f>'МП пр.№2'!A28</f>
        <v>3.5.</v>
      </c>
      <c r="B30" s="15" t="str">
        <f>'МП пр.№2'!B28</f>
        <v>Информирование о мероприятиях в сфере энергосбережения</v>
      </c>
      <c r="C30" s="167"/>
      <c r="D30" s="38" t="s">
        <v>585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</row>
    <row r="31" spans="1:9" ht="25.5">
      <c r="A31" s="115" t="s">
        <v>303</v>
      </c>
      <c r="B31" s="177" t="s">
        <v>304</v>
      </c>
      <c r="C31" s="178"/>
      <c r="D31" s="35" t="s">
        <v>402</v>
      </c>
      <c r="E31" s="41">
        <f>E32+E33+E34+E35+E36+E37+E38+E39+E40+E41+E42+E43+E44+E45+E46</f>
        <v>54738.8</v>
      </c>
      <c r="F31" s="41">
        <f aca="true" t="shared" si="2" ref="F31:I31">F32+F33+F34+F35+F36+F37+F38+F39+F40+F41+F42+F43+F44+F45+F46</f>
        <v>49940.100000000006</v>
      </c>
      <c r="G31" s="41">
        <f t="shared" si="2"/>
        <v>55016.3</v>
      </c>
      <c r="H31" s="41">
        <f t="shared" si="2"/>
        <v>52514</v>
      </c>
      <c r="I31" s="41">
        <f t="shared" si="2"/>
        <v>52514</v>
      </c>
    </row>
    <row r="32" spans="1:9" ht="78.75" customHeight="1">
      <c r="A32" s="112" t="str">
        <f>'МП пр.№2'!A30</f>
        <v>4.1.</v>
      </c>
      <c r="B32" s="15" t="str">
        <f>'МП пр.№2'!B30</f>
        <v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 (Муниципальный дорожный фонд)</v>
      </c>
      <c r="C32" s="174" t="s">
        <v>264</v>
      </c>
      <c r="D32" s="38" t="s">
        <v>403</v>
      </c>
      <c r="E32" s="40">
        <v>2979.9</v>
      </c>
      <c r="F32" s="40">
        <v>4301</v>
      </c>
      <c r="G32" s="40">
        <v>4272</v>
      </c>
      <c r="H32" s="40">
        <v>4010</v>
      </c>
      <c r="I32" s="40">
        <v>4010</v>
      </c>
    </row>
    <row r="33" spans="1:9" ht="63.75">
      <c r="A33" s="112" t="str">
        <f>'МП пр.№2'!A31</f>
        <v>4.2.</v>
      </c>
      <c r="B33" s="15" t="str">
        <f>'МП пр.№2'!B31</f>
        <v>Осуществление целевых мероприятий в отношении автомобильных дорог общего пользования за счет средств республиканского бюджета Республики Марий Эл</v>
      </c>
      <c r="C33" s="175"/>
      <c r="D33" s="38" t="s">
        <v>404</v>
      </c>
      <c r="E33" s="40">
        <v>40280</v>
      </c>
      <c r="F33" s="40">
        <v>40280</v>
      </c>
      <c r="G33" s="40">
        <v>40280</v>
      </c>
      <c r="H33" s="40">
        <v>40200</v>
      </c>
      <c r="I33" s="40">
        <v>40200</v>
      </c>
    </row>
    <row r="34" spans="1:9" ht="63.75">
      <c r="A34" s="112" t="str">
        <f>'МП пр.№2'!A32</f>
        <v>4.3.</v>
      </c>
      <c r="B34" s="15" t="str">
        <f>'МП пр.№2'!B32</f>
        <v>Осуществление целевых мероприятий в отношении автомобильных дорог общего пользования за счет средств муниципального бюджета (софинансирование)</v>
      </c>
      <c r="C34" s="175"/>
      <c r="D34" s="38" t="s">
        <v>405</v>
      </c>
      <c r="E34" s="40">
        <v>822.1</v>
      </c>
      <c r="F34" s="40">
        <v>0</v>
      </c>
      <c r="G34" s="40">
        <v>0</v>
      </c>
      <c r="H34" s="40">
        <v>0</v>
      </c>
      <c r="I34" s="40">
        <v>0</v>
      </c>
    </row>
    <row r="35" spans="1:9" ht="38.25">
      <c r="A35" s="112" t="str">
        <f>'МП пр.№2'!A33</f>
        <v>4.4.</v>
      </c>
      <c r="B35" s="15" t="str">
        <f>'МП пр.№2'!B33</f>
        <v xml:space="preserve"> Мероприятия по разработке градостроительной, землеустроительной документации</v>
      </c>
      <c r="C35" s="175"/>
      <c r="D35" s="38" t="s">
        <v>406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</row>
    <row r="36" spans="1:9" ht="25.5">
      <c r="A36" s="112" t="str">
        <f>'МП пр.№2'!A34</f>
        <v>4.5.</v>
      </c>
      <c r="B36" s="15" t="str">
        <f>'МП пр.№2'!B34</f>
        <v>Актуализация схем тепло-, водо-, электроснабжения, водоотведения</v>
      </c>
      <c r="C36" s="175"/>
      <c r="D36" s="38" t="s">
        <v>577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</row>
    <row r="37" spans="1:9" ht="25.5">
      <c r="A37" s="112" t="str">
        <f>'МП пр.№2'!A35</f>
        <v>4.6.</v>
      </c>
      <c r="B37" s="15" t="str">
        <f>'МП пр.№2'!B35</f>
        <v>Уличное освещение</v>
      </c>
      <c r="C37" s="175"/>
      <c r="D37" s="38" t="s">
        <v>407</v>
      </c>
      <c r="E37" s="40">
        <v>7683</v>
      </c>
      <c r="F37" s="40">
        <v>2385.3</v>
      </c>
      <c r="G37" s="40">
        <v>7490.5</v>
      </c>
      <c r="H37" s="40">
        <v>5200</v>
      </c>
      <c r="I37" s="40">
        <v>5200</v>
      </c>
    </row>
    <row r="38" spans="1:9" ht="51">
      <c r="A38" s="112" t="str">
        <f>'МП пр.№2'!A36</f>
        <v>4.7.</v>
      </c>
      <c r="B38" s="15" t="str">
        <f>'МП пр.№2'!B36</f>
        <v>Содержание улично-дорожной сети в границах городских округов в рамках благоустройства (в том числе дорожная разметка и дорожные знаки)</v>
      </c>
      <c r="C38" s="175"/>
      <c r="D38" s="38" t="s">
        <v>408</v>
      </c>
      <c r="E38" s="40">
        <v>2495</v>
      </c>
      <c r="F38" s="40">
        <v>2495</v>
      </c>
      <c r="G38" s="40">
        <v>2495</v>
      </c>
      <c r="H38" s="40">
        <v>2495</v>
      </c>
      <c r="I38" s="40">
        <v>2495</v>
      </c>
    </row>
    <row r="39" spans="1:9" ht="25.5">
      <c r="A39" s="117" t="str">
        <f>'МП пр.№2'!A37</f>
        <v>4.8.</v>
      </c>
      <c r="B39" s="119" t="str">
        <f>'МП пр.№2'!B37</f>
        <v>Озеленение</v>
      </c>
      <c r="C39" s="175"/>
      <c r="D39" s="38" t="s">
        <v>530</v>
      </c>
      <c r="E39" s="40">
        <v>150</v>
      </c>
      <c r="F39" s="40">
        <v>150</v>
      </c>
      <c r="G39" s="40">
        <v>150</v>
      </c>
      <c r="H39" s="40">
        <v>150</v>
      </c>
      <c r="I39" s="40">
        <v>150</v>
      </c>
    </row>
    <row r="40" spans="1:9" ht="52.5" customHeight="1">
      <c r="A40" s="112" t="str">
        <f>'МП пр.№2'!A38</f>
        <v>4.9.</v>
      </c>
      <c r="B40" s="15" t="str">
        <f>'МП пр.№2'!B38</f>
        <v>Прочие мероприятия по благоустройству городских округов (содержание пляжа, ПСД на строительство, реконструкцию объектов благоустройства)</v>
      </c>
      <c r="C40" s="175"/>
      <c r="D40" s="38" t="s">
        <v>409</v>
      </c>
      <c r="E40" s="40">
        <v>120</v>
      </c>
      <c r="F40" s="40">
        <v>120</v>
      </c>
      <c r="G40" s="40">
        <v>120</v>
      </c>
      <c r="H40" s="40">
        <v>100</v>
      </c>
      <c r="I40" s="40">
        <v>100</v>
      </c>
    </row>
    <row r="41" spans="1:9" ht="51">
      <c r="A41" s="112" t="str">
        <f>'МП пр.№2'!A39</f>
        <v>4.19.</v>
      </c>
      <c r="B41" s="15" t="str">
        <f>'МП пр.№2'!B39</f>
        <v>Осуществление государственных полномочий по организации проведения мероприятий по отлову безнадзорных животных</v>
      </c>
      <c r="C41" s="175"/>
      <c r="D41" s="38" t="s">
        <v>537</v>
      </c>
      <c r="E41" s="40">
        <v>49.8</v>
      </c>
      <c r="F41" s="40">
        <v>49.8</v>
      </c>
      <c r="G41" s="40">
        <v>49.8</v>
      </c>
      <c r="H41" s="40">
        <v>200</v>
      </c>
      <c r="I41" s="40">
        <v>200</v>
      </c>
    </row>
    <row r="42" spans="1:9" ht="25.5">
      <c r="A42" s="112" t="str">
        <f>'МП пр.№2'!A40</f>
        <v>4.10.</v>
      </c>
      <c r="B42" s="15" t="str">
        <f>'МП пр.№2'!B40</f>
        <v>Организация и содержание мест захоронений</v>
      </c>
      <c r="C42" s="175"/>
      <c r="D42" s="38" t="s">
        <v>410</v>
      </c>
      <c r="E42" s="40">
        <v>109</v>
      </c>
      <c r="F42" s="40">
        <v>109</v>
      </c>
      <c r="G42" s="40">
        <v>109</v>
      </c>
      <c r="H42" s="40">
        <v>109</v>
      </c>
      <c r="I42" s="40">
        <v>109</v>
      </c>
    </row>
    <row r="43" spans="1:9" ht="40.5" customHeight="1">
      <c r="A43" s="112" t="str">
        <f>'МП пр.№2'!A41</f>
        <v>4.12.</v>
      </c>
      <c r="B43" s="113" t="str">
        <f>'МП пр.№2'!B41</f>
        <v>Обеспечение беспрепятственного доступа инвалидов к объектам социальной и транспортной инфраструктуры.</v>
      </c>
      <c r="C43" s="175"/>
      <c r="D43" s="38" t="s">
        <v>578</v>
      </c>
      <c r="E43" s="40">
        <v>50</v>
      </c>
      <c r="F43" s="40">
        <v>50</v>
      </c>
      <c r="G43" s="40">
        <v>50</v>
      </c>
      <c r="H43" s="40">
        <v>50</v>
      </c>
      <c r="I43" s="40">
        <v>50</v>
      </c>
    </row>
    <row r="44" spans="1:9" ht="24.75" customHeight="1">
      <c r="A44" s="112" t="str">
        <f>'МП пр.№2'!A42</f>
        <v>4.15.</v>
      </c>
      <c r="B44" s="113" t="str">
        <f>'МП пр.№2'!B42</f>
        <v>Упорядочение адресного хозяйства городского округа "Город Козьмодемьянск"</v>
      </c>
      <c r="C44" s="175"/>
      <c r="D44" s="38" t="s">
        <v>579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</row>
    <row r="45" spans="1:9" ht="63.75" customHeight="1">
      <c r="A45" s="112" t="str">
        <f>'МП пр.№2'!A43</f>
        <v>4.16.</v>
      </c>
      <c r="B45" s="113" t="str">
        <f>'МП пр.№2'!B43</f>
        <v>Мероприятия по благоустройству мест массового отдыха населения - разработка дизайн-проектов, составление смет, топографическая съемка и экспертиза (городских парков)</v>
      </c>
      <c r="C45" s="175"/>
      <c r="D45" s="120" t="s">
        <v>534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</row>
    <row r="46" spans="1:9" ht="38.25">
      <c r="A46" s="160" t="s">
        <v>510</v>
      </c>
      <c r="B46" s="91" t="str">
        <f>'МП пр.№2'!B44</f>
        <v>Мероприятия по благоустройству мест массового отдыха населения (городских парков)</v>
      </c>
      <c r="C46" s="175"/>
      <c r="D46" s="132" t="s">
        <v>442</v>
      </c>
      <c r="E46" s="96">
        <f>E47+E48+E49</f>
        <v>0</v>
      </c>
      <c r="F46" s="96">
        <f aca="true" t="shared" si="3" ref="F46:I46">F47+F48+F49</f>
        <v>0</v>
      </c>
      <c r="G46" s="96">
        <f t="shared" si="3"/>
        <v>0</v>
      </c>
      <c r="H46" s="96">
        <f t="shared" si="3"/>
        <v>0</v>
      </c>
      <c r="I46" s="96">
        <f t="shared" si="3"/>
        <v>0</v>
      </c>
    </row>
    <row r="47" spans="1:9" ht="39.75" customHeight="1">
      <c r="A47" s="163"/>
      <c r="B47" s="125" t="s">
        <v>470</v>
      </c>
      <c r="C47" s="175"/>
      <c r="D47" s="172" t="s">
        <v>443</v>
      </c>
      <c r="E47" s="96">
        <v>0</v>
      </c>
      <c r="F47" s="40">
        <v>0</v>
      </c>
      <c r="G47" s="40">
        <v>0</v>
      </c>
      <c r="H47" s="40">
        <v>0</v>
      </c>
      <c r="I47" s="40">
        <v>0</v>
      </c>
    </row>
    <row r="48" spans="1:9" ht="37.5" customHeight="1">
      <c r="A48" s="163"/>
      <c r="B48" s="125" t="s">
        <v>471</v>
      </c>
      <c r="C48" s="175"/>
      <c r="D48" s="173"/>
      <c r="E48" s="96">
        <v>0</v>
      </c>
      <c r="F48" s="40">
        <v>0</v>
      </c>
      <c r="G48" s="40">
        <v>0</v>
      </c>
      <c r="H48" s="40">
        <v>0</v>
      </c>
      <c r="I48" s="40">
        <v>0</v>
      </c>
    </row>
    <row r="49" spans="1:9" ht="40.5" customHeight="1">
      <c r="A49" s="163"/>
      <c r="B49" s="125" t="s">
        <v>472</v>
      </c>
      <c r="C49" s="176"/>
      <c r="D49" s="111" t="s">
        <v>444</v>
      </c>
      <c r="E49" s="96">
        <v>0</v>
      </c>
      <c r="F49" s="40">
        <v>0</v>
      </c>
      <c r="G49" s="40">
        <v>0</v>
      </c>
      <c r="H49" s="40">
        <v>0</v>
      </c>
      <c r="I49" s="40">
        <v>0</v>
      </c>
    </row>
    <row r="50" spans="1:9" ht="42" customHeight="1">
      <c r="A50" s="115" t="s">
        <v>305</v>
      </c>
      <c r="B50" s="177" t="s">
        <v>306</v>
      </c>
      <c r="C50" s="178"/>
      <c r="D50" s="35" t="s">
        <v>413</v>
      </c>
      <c r="E50" s="41">
        <f>SUM(E51:E62)</f>
        <v>498</v>
      </c>
      <c r="F50" s="41">
        <f aca="true" t="shared" si="4" ref="F50:I50">SUM(F51:F62)</f>
        <v>398</v>
      </c>
      <c r="G50" s="41">
        <f t="shared" si="4"/>
        <v>398</v>
      </c>
      <c r="H50" s="41">
        <f t="shared" si="4"/>
        <v>293</v>
      </c>
      <c r="I50" s="41">
        <f t="shared" si="4"/>
        <v>293</v>
      </c>
    </row>
    <row r="51" spans="1:9" ht="39.75" customHeight="1">
      <c r="A51" s="119" t="str">
        <f>'МП пр.№2'!A47</f>
        <v>5.1.</v>
      </c>
      <c r="B51" s="15" t="str">
        <f>'МП пр.№2'!B47</f>
        <v>Обеспечение деятельности Единой дежурно-диспетчерской службы муниципальных образований</v>
      </c>
      <c r="C51" s="174" t="s">
        <v>307</v>
      </c>
      <c r="D51" s="37" t="s">
        <v>412</v>
      </c>
      <c r="E51" s="40">
        <v>398</v>
      </c>
      <c r="F51" s="40">
        <v>398</v>
      </c>
      <c r="G51" s="40">
        <v>398</v>
      </c>
      <c r="H51" s="40">
        <v>293</v>
      </c>
      <c r="I51" s="40">
        <v>293</v>
      </c>
    </row>
    <row r="52" spans="1:9" ht="39.75" customHeight="1">
      <c r="A52" s="119" t="str">
        <f>'МП пр.№2'!A48</f>
        <v>5.2.</v>
      </c>
      <c r="B52" s="15" t="str">
        <f>'МП пр.№2'!B48</f>
        <v>Обеспечение пожарной безопасности в муниципальном образовании «Городской округ «Город Козьмодемьянск»</v>
      </c>
      <c r="C52" s="175"/>
      <c r="D52" s="145" t="s">
        <v>580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</row>
    <row r="53" spans="1:9" ht="129" customHeight="1">
      <c r="A53" s="119" t="str">
        <f>'МП пр.№2'!A49</f>
        <v>5.3.</v>
      </c>
      <c r="B53" s="15" t="str">
        <f>'МП пр.№2'!B49</f>
        <v>Проведение мероприятий в области защиты населения и территорий от чрезвычайных ситуаций, в т.ч. установка и поддержание в состоянии постоянной готовности к использованию системы оповещения населения об опасностях, возникающих при ведении военных действий или вследствие этих действий, возникновении чрезвычайных ситуаций природного и техногенного характера</v>
      </c>
      <c r="C53" s="175"/>
      <c r="D53" s="145" t="s">
        <v>581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</row>
    <row r="54" spans="1:9" ht="25.5">
      <c r="A54" s="119" t="str">
        <f>'МП пр.№2'!A50</f>
        <v>5.4.</v>
      </c>
      <c r="B54" s="15" t="str">
        <f>'МП пр.№2'!B50</f>
        <v>Создание муниципальных систем оповещения ("Безопасный город")</v>
      </c>
      <c r="C54" s="175"/>
      <c r="D54" s="145" t="s">
        <v>586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</row>
    <row r="55" spans="1:9" ht="39.75" customHeight="1">
      <c r="A55" s="119" t="str">
        <f>'МП пр.№2'!A51</f>
        <v>5.5.</v>
      </c>
      <c r="B55" s="15" t="str">
        <f>'МП пр.№2'!B51</f>
        <v>Создание объекта аппаратно-программного комплекса «Безопасный город» муниципального образования</v>
      </c>
      <c r="C55" s="175"/>
      <c r="D55" s="145" t="s">
        <v>587</v>
      </c>
      <c r="E55" s="40">
        <v>100</v>
      </c>
      <c r="F55" s="40">
        <v>0</v>
      </c>
      <c r="G55" s="40">
        <v>0</v>
      </c>
      <c r="H55" s="40">
        <v>0</v>
      </c>
      <c r="I55" s="40">
        <v>0</v>
      </c>
    </row>
    <row r="56" spans="1:9" ht="28.5" customHeight="1">
      <c r="A56" s="119" t="str">
        <f>'МП пр.№2'!A52</f>
        <v>5.6.</v>
      </c>
      <c r="B56" s="15" t="str">
        <f>'МП пр.№2'!B52</f>
        <v>Создание системы обеспечения вызова экстренных служб по единому номеру "112"</v>
      </c>
      <c r="C56" s="175"/>
      <c r="D56" s="145" t="s">
        <v>588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</row>
    <row r="57" spans="1:9" ht="38.25">
      <c r="A57" s="119" t="str">
        <f>'МП пр.№2'!A53</f>
        <v>5.7.</v>
      </c>
      <c r="B57" s="15" t="str">
        <f>'МП пр.№2'!B53</f>
        <v>Проведение командно-штабных учений и тренировок в организациях городского округа</v>
      </c>
      <c r="C57" s="175"/>
      <c r="D57" s="145" t="s">
        <v>589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</row>
    <row r="58" spans="1:9" ht="63.75" customHeight="1">
      <c r="A58" s="119" t="str">
        <f>'МП пр.№2'!A54</f>
        <v>5.8.</v>
      </c>
      <c r="B58" s="15" t="str">
        <f>'МП пр.№2'!B54</f>
        <v>Подготовка и содержание в готовности необходимых сил и средств, для защиты населения и территорий от чрезвычайных ситуаций, обучение населения способам защиты и действиям в этих ситуациях</v>
      </c>
      <c r="C58" s="175"/>
      <c r="D58" s="145" t="s">
        <v>590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</row>
    <row r="59" spans="1:9" ht="28.5" customHeight="1">
      <c r="A59" s="119" t="str">
        <f>'МП пр.№2'!A55</f>
        <v>5.9.</v>
      </c>
      <c r="B59" s="15" t="str">
        <f>'МП пр.№2'!B55</f>
        <v>Обустройство и содержание защитных сооружений ГО</v>
      </c>
      <c r="C59" s="175"/>
      <c r="D59" s="145" t="s">
        <v>591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</row>
    <row r="60" spans="1:9" ht="40.5" customHeight="1">
      <c r="A60" s="119" t="str">
        <f>'МП пр.№2'!A56</f>
        <v>5.10.</v>
      </c>
      <c r="B60" s="15" t="str">
        <f>'МП пр.№2'!B56</f>
        <v>Создание резервов финансовых и материальных ресурсов для ликвидации чрезвычайных ситуаций</v>
      </c>
      <c r="C60" s="175"/>
      <c r="D60" s="145" t="s">
        <v>592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</row>
    <row r="61" spans="1:9" ht="51.75" customHeight="1">
      <c r="A61" s="119" t="str">
        <f>'МП пр.№2'!A57</f>
        <v>5.11.</v>
      </c>
      <c r="B61" s="15" t="str">
        <f>'МП пр.№2'!B57</f>
        <v>Создание и содержание в целях гражданской обороны запасов материально-технических, продовольственных, медицинских и иных средств</v>
      </c>
      <c r="C61" s="175"/>
      <c r="D61" s="145" t="s">
        <v>593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</row>
    <row r="62" spans="1:9" ht="75.75" customHeight="1">
      <c r="A62" s="119" t="str">
        <f>'МП пр.№2'!A58</f>
        <v>5.12.</v>
      </c>
      <c r="B62" s="15" t="str">
        <f>'МП пр.№2'!B58</f>
        <v>Организация повышения количества обучающихся руководителей в области гражданской обороны, защиты от чрезвычайных ситуаций, обеспечения пожарной безопасности и безопасности на водных объектах</v>
      </c>
      <c r="C62" s="176"/>
      <c r="D62" s="145" t="s">
        <v>594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</row>
    <row r="63" spans="1:9" ht="38.25">
      <c r="A63" s="115" t="s">
        <v>308</v>
      </c>
      <c r="B63" s="39" t="s">
        <v>309</v>
      </c>
      <c r="C63" s="15" t="s">
        <v>310</v>
      </c>
      <c r="D63" s="35" t="s">
        <v>411</v>
      </c>
      <c r="E63" s="41">
        <v>4000</v>
      </c>
      <c r="F63" s="41">
        <v>4000</v>
      </c>
      <c r="G63" s="41">
        <v>4000</v>
      </c>
      <c r="H63" s="41">
        <v>3500</v>
      </c>
      <c r="I63" s="41">
        <v>3500</v>
      </c>
    </row>
    <row r="64" spans="1:9" ht="27.75" customHeight="1">
      <c r="A64" s="115" t="s">
        <v>311</v>
      </c>
      <c r="B64" s="177" t="s">
        <v>312</v>
      </c>
      <c r="C64" s="178"/>
      <c r="D64" s="35" t="s">
        <v>414</v>
      </c>
      <c r="E64" s="41">
        <f>E65+E70+E73+E74+E76</f>
        <v>5200</v>
      </c>
      <c r="F64" s="41">
        <f>F65+F70+F73+F74+F76</f>
        <v>0</v>
      </c>
      <c r="G64" s="41">
        <f>G65+G70+G73+G74+G76</f>
        <v>0</v>
      </c>
      <c r="H64" s="41">
        <f>H65+H70+H73+H74+H76</f>
        <v>13245</v>
      </c>
      <c r="I64" s="41">
        <f>I65+I70+I73+I74+I76</f>
        <v>5225</v>
      </c>
    </row>
    <row r="65" spans="1:9" ht="41.25" customHeight="1">
      <c r="A65" s="114" t="str">
        <f>'МП пр.№2'!A61</f>
        <v>7.1.</v>
      </c>
      <c r="B65" s="18" t="str">
        <f>'МП пр.№2'!B61</f>
        <v>Строительство, реконструкция и модернизация объектов централизованной системы водоснабжения</v>
      </c>
      <c r="C65" s="174" t="s">
        <v>307</v>
      </c>
      <c r="D65" s="38" t="s">
        <v>595</v>
      </c>
      <c r="E65" s="40">
        <f>SUM(E66:E69)</f>
        <v>1500</v>
      </c>
      <c r="F65" s="40">
        <f aca="true" t="shared" si="5" ref="F65:I65">SUM(F66:F69)</f>
        <v>0</v>
      </c>
      <c r="G65" s="40">
        <f t="shared" si="5"/>
        <v>0</v>
      </c>
      <c r="H65" s="40">
        <f t="shared" si="5"/>
        <v>5965</v>
      </c>
      <c r="I65" s="40">
        <f t="shared" si="5"/>
        <v>1725</v>
      </c>
    </row>
    <row r="66" spans="1:9" ht="41.25" customHeight="1">
      <c r="A66" s="114"/>
      <c r="B66" s="18" t="str">
        <f>'МП пр.№2'!B62</f>
        <v>Инвестиции на организацию централизованного водоснабжения на территории микрорайона «Черемушки»</v>
      </c>
      <c r="C66" s="175"/>
      <c r="D66" s="38" t="s">
        <v>596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</row>
    <row r="67" spans="1:9" ht="55.5" customHeight="1">
      <c r="A67" s="114"/>
      <c r="B67" s="18" t="str">
        <f>'МП пр.№2'!B63</f>
        <v xml:space="preserve"> Строительство, реконструкция и модернизация объектов централизованной системы водоснабжения (монтаж двух скважин  на станции 2 подъема водозабора)</v>
      </c>
      <c r="C67" s="175"/>
      <c r="D67" s="38" t="s">
        <v>596</v>
      </c>
      <c r="E67" s="40">
        <v>1500</v>
      </c>
      <c r="F67" s="40">
        <v>0</v>
      </c>
      <c r="G67" s="40">
        <v>0</v>
      </c>
      <c r="H67" s="40">
        <v>3500</v>
      </c>
      <c r="I67" s="40">
        <v>0</v>
      </c>
    </row>
    <row r="68" spans="1:9" ht="30" customHeight="1">
      <c r="A68" s="114"/>
      <c r="B68" s="18" t="str">
        <f>'МП пр.№2'!B64</f>
        <v>Строительство дополнительного водовода в 3 микрорайоне (закольцовка)</v>
      </c>
      <c r="C68" s="175"/>
      <c r="D68" s="38" t="s">
        <v>596</v>
      </c>
      <c r="E68" s="40">
        <v>0</v>
      </c>
      <c r="F68" s="40">
        <v>0</v>
      </c>
      <c r="G68" s="40">
        <v>0</v>
      </c>
      <c r="H68" s="40">
        <v>1725</v>
      </c>
      <c r="I68" s="40">
        <v>1725</v>
      </c>
    </row>
    <row r="69" spans="1:9" ht="25.5">
      <c r="A69" s="114"/>
      <c r="B69" s="18" t="str">
        <f>'МП пр.№2'!B65</f>
        <v>Прокладка водопровода в нижнюю часть города</v>
      </c>
      <c r="C69" s="175"/>
      <c r="D69" s="38" t="s">
        <v>596</v>
      </c>
      <c r="E69" s="40">
        <v>0</v>
      </c>
      <c r="F69" s="40">
        <v>0</v>
      </c>
      <c r="G69" s="40">
        <v>0</v>
      </c>
      <c r="H69" s="40">
        <v>740</v>
      </c>
      <c r="I69" s="40">
        <v>0</v>
      </c>
    </row>
    <row r="70" spans="1:9" ht="39.75" customHeight="1">
      <c r="A70" s="114" t="str">
        <f>'МП пр.№2'!A66</f>
        <v>7.2.</v>
      </c>
      <c r="B70" s="18" t="str">
        <f>'МП пр.№2'!B66</f>
        <v>Строительство, реконструкция и модернизация объектов централизованной системы водоотведения</v>
      </c>
      <c r="C70" s="175"/>
      <c r="D70" s="145" t="s">
        <v>597</v>
      </c>
      <c r="E70" s="40">
        <f>E71+E72</f>
        <v>3500</v>
      </c>
      <c r="F70" s="40">
        <f aca="true" t="shared" si="6" ref="F70:I70">F71+F72</f>
        <v>0</v>
      </c>
      <c r="G70" s="40">
        <f t="shared" si="6"/>
        <v>0</v>
      </c>
      <c r="H70" s="40">
        <f t="shared" si="6"/>
        <v>2000</v>
      </c>
      <c r="I70" s="40">
        <f t="shared" si="6"/>
        <v>2000</v>
      </c>
    </row>
    <row r="71" spans="1:9" ht="31.5">
      <c r="A71" s="114"/>
      <c r="B71" s="18" t="str">
        <f>'МП пр.№2'!B67</f>
        <v>Строительство самотечного коллектора</v>
      </c>
      <c r="C71" s="175"/>
      <c r="D71" s="145" t="s">
        <v>597</v>
      </c>
      <c r="E71" s="40">
        <v>0</v>
      </c>
      <c r="F71" s="40">
        <v>0</v>
      </c>
      <c r="G71" s="40">
        <v>0</v>
      </c>
      <c r="H71" s="40">
        <v>1500</v>
      </c>
      <c r="I71" s="40">
        <v>1500</v>
      </c>
    </row>
    <row r="72" spans="1:9" ht="31.5">
      <c r="A72" s="114"/>
      <c r="B72" s="18" t="str">
        <f>'МП пр.№2'!B68</f>
        <v>Реконструкция очистных сооружений</v>
      </c>
      <c r="C72" s="175"/>
      <c r="D72" s="145" t="s">
        <v>597</v>
      </c>
      <c r="E72" s="40">
        <v>3500</v>
      </c>
      <c r="F72" s="40">
        <v>0</v>
      </c>
      <c r="G72" s="40">
        <v>0</v>
      </c>
      <c r="H72" s="40">
        <v>500</v>
      </c>
      <c r="I72" s="40">
        <v>500</v>
      </c>
    </row>
    <row r="73" spans="1:9" ht="29.25" customHeight="1">
      <c r="A73" s="114" t="str">
        <f>'МП пр.№2'!A69</f>
        <v>7.3.</v>
      </c>
      <c r="B73" s="18" t="str">
        <f>'МП пр.№2'!B69</f>
        <v>Строительство, реконструкция и техническое перевооружение системы теплоснабжения</v>
      </c>
      <c r="C73" s="175"/>
      <c r="D73" s="145" t="s">
        <v>598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</row>
    <row r="74" spans="1:9" ht="33" customHeight="1">
      <c r="A74" s="114" t="str">
        <f>'МП пр.№2'!A70</f>
        <v>7.4.</v>
      </c>
      <c r="B74" s="18" t="str">
        <f>'МП пр.№2'!B70</f>
        <v>Строительство, реконструкция системы электроснабжения</v>
      </c>
      <c r="C74" s="175"/>
      <c r="D74" s="145" t="s">
        <v>599</v>
      </c>
      <c r="E74" s="40">
        <v>200</v>
      </c>
      <c r="F74" s="40">
        <f aca="true" t="shared" si="7" ref="F74:I74">F75</f>
        <v>0</v>
      </c>
      <c r="G74" s="40">
        <f t="shared" si="7"/>
        <v>0</v>
      </c>
      <c r="H74" s="40">
        <f t="shared" si="7"/>
        <v>3180</v>
      </c>
      <c r="I74" s="40">
        <f t="shared" si="7"/>
        <v>1500</v>
      </c>
    </row>
    <row r="75" spans="1:9" ht="38.25">
      <c r="A75" s="114"/>
      <c r="B75" s="18" t="str">
        <f>'МП пр.№2'!B71</f>
        <v>Инвестиции на организацию электроснабжения на территории микрорайона «Черемушки»</v>
      </c>
      <c r="C75" s="175"/>
      <c r="D75" s="145" t="s">
        <v>599</v>
      </c>
      <c r="E75" s="40">
        <v>0</v>
      </c>
      <c r="F75" s="40">
        <v>0</v>
      </c>
      <c r="G75" s="40">
        <v>0</v>
      </c>
      <c r="H75" s="40">
        <v>3180</v>
      </c>
      <c r="I75" s="40">
        <v>1500</v>
      </c>
    </row>
    <row r="76" spans="1:9" ht="31.5" customHeight="1">
      <c r="A76" s="114" t="str">
        <f>'МП пр.№2'!A72</f>
        <v>7.5.</v>
      </c>
      <c r="B76" s="18" t="str">
        <f>'МП пр.№2'!B72</f>
        <v>Строительство, реконструкция системы газоснабжения</v>
      </c>
      <c r="C76" s="175"/>
      <c r="D76" s="145" t="s">
        <v>600</v>
      </c>
      <c r="E76" s="40">
        <f>E77</f>
        <v>0</v>
      </c>
      <c r="F76" s="40">
        <f aca="true" t="shared" si="8" ref="F76:I76">F77</f>
        <v>0</v>
      </c>
      <c r="G76" s="40">
        <f t="shared" si="8"/>
        <v>0</v>
      </c>
      <c r="H76" s="40">
        <f t="shared" si="8"/>
        <v>2100</v>
      </c>
      <c r="I76" s="40">
        <f t="shared" si="8"/>
        <v>0</v>
      </c>
    </row>
    <row r="77" spans="1:9" ht="29.25" customHeight="1">
      <c r="A77" s="114"/>
      <c r="B77" s="18" t="str">
        <f>'МП пр.№2'!B73</f>
        <v>Инвестиции на организацию газоснабжения на территории микрорайона «Черемушки»</v>
      </c>
      <c r="C77" s="176"/>
      <c r="D77" s="145" t="s">
        <v>600</v>
      </c>
      <c r="E77" s="40">
        <v>0</v>
      </c>
      <c r="F77" s="40">
        <v>0</v>
      </c>
      <c r="G77" s="40">
        <v>0</v>
      </c>
      <c r="H77" s="40">
        <v>2100</v>
      </c>
      <c r="I77" s="40">
        <v>0</v>
      </c>
    </row>
    <row r="78" spans="1:9" ht="25.5" customHeight="1">
      <c r="A78" s="134" t="s">
        <v>435</v>
      </c>
      <c r="B78" s="177" t="s">
        <v>565</v>
      </c>
      <c r="C78" s="178"/>
      <c r="D78" s="35" t="s">
        <v>440</v>
      </c>
      <c r="E78" s="97">
        <f>SUM(E79:E88)</f>
        <v>0</v>
      </c>
      <c r="F78" s="41">
        <f>F79+F80+F83+F84+F86</f>
        <v>0</v>
      </c>
      <c r="G78" s="41">
        <f>G79+G80+G83+G84+G86</f>
        <v>0</v>
      </c>
      <c r="H78" s="41">
        <f>H79+H80+H83+H84+H86</f>
        <v>0</v>
      </c>
      <c r="I78" s="41">
        <f>I79+I80+I83+I84+I86</f>
        <v>0</v>
      </c>
    </row>
    <row r="79" spans="1:9" ht="78.75" customHeight="1">
      <c r="A79" s="131" t="str">
        <f>'МП пр.№2'!A75</f>
        <v>8.1.</v>
      </c>
      <c r="B79" s="18" t="str">
        <f>'МП пр.№2'!B75</f>
        <v>Оснащение системами автоматического контроля и выявления нарушений Правил дорожного движения улично-дорожной сети городского округа "Город Козьмодемьянск", дорог муниципального значения</v>
      </c>
      <c r="C79" s="170" t="s">
        <v>307</v>
      </c>
      <c r="D79" s="38" t="s">
        <v>601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</row>
    <row r="80" spans="1:9" ht="80.25" customHeight="1">
      <c r="A80" s="131" t="str">
        <f>'МП пр.№2'!A76</f>
        <v>8.2.</v>
      </c>
      <c r="B80" s="18" t="str">
        <f>'МП пр.№2'!B76</f>
        <v xml:space="preserve"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специализированной печатной продукции </v>
      </c>
      <c r="C80" s="170"/>
      <c r="D80" s="38" t="s">
        <v>602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</row>
    <row r="81" spans="1:9" ht="75" customHeight="1">
      <c r="A81" s="131" t="str">
        <f>'МП пр.№2'!A77</f>
        <v>8.3.</v>
      </c>
      <c r="B81" s="18" t="str">
        <f>'МП пр.№2'!B77</f>
        <v xml:space="preserve">Приобретение мобильных автогородков для организаций, осуществляющих деятельность по формированию у детей дошкольного и школьного возраста навыков безопасного поведения на дороге </v>
      </c>
      <c r="C81" s="170"/>
      <c r="D81" s="172" t="s">
        <v>603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</row>
    <row r="82" spans="1:9" ht="65.25" customHeight="1">
      <c r="A82" s="131" t="str">
        <f>'МП пр.№2'!A78</f>
        <v>8.4.</v>
      </c>
      <c r="B82" s="18" t="str">
        <f>'МП пр.№2'!B78</f>
        <v xml:space="preserve">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 </v>
      </c>
      <c r="C82" s="170"/>
      <c r="D82" s="173"/>
      <c r="E82" s="40">
        <v>0</v>
      </c>
      <c r="F82" s="40">
        <v>0</v>
      </c>
      <c r="G82" s="40">
        <v>0</v>
      </c>
      <c r="H82" s="40">
        <v>0</v>
      </c>
      <c r="I82" s="40">
        <v>0</v>
      </c>
    </row>
    <row r="83" spans="1:9" ht="54" customHeight="1">
      <c r="A83" s="131" t="str">
        <f>'МП пр.№2'!A79</f>
        <v>8.5.</v>
      </c>
      <c r="B83" s="18" t="str">
        <f>'МП пр.№2'!B79</f>
        <v xml:space="preserve">Изготовление и распространение световозвращающих приспособлений среди дошкольников и учащихся младших классов образовательных организаций </v>
      </c>
      <c r="C83" s="170"/>
      <c r="D83" s="38" t="s">
        <v>604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</row>
    <row r="84" spans="1:9" ht="27" customHeight="1">
      <c r="A84" s="131" t="str">
        <f>'МП пр.№2'!A80</f>
        <v>8.6.</v>
      </c>
      <c r="B84" s="18" t="str">
        <f>'МП пр.№2'!B80</f>
        <v xml:space="preserve">Проведение детского конкурса «Безопасное колесо» </v>
      </c>
      <c r="C84" s="170"/>
      <c r="D84" s="38" t="s">
        <v>605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</row>
    <row r="85" spans="1:9" ht="27.75" customHeight="1">
      <c r="A85" s="131" t="str">
        <f>'МП пр.№2'!A81</f>
        <v>8.7.</v>
      </c>
      <c r="B85" s="18" t="str">
        <f>'МП пр.№2'!B81</f>
        <v xml:space="preserve">Пропаганда безопасности дорожного движения, в том числе среди детей </v>
      </c>
      <c r="C85" s="170"/>
      <c r="D85" s="38" t="s">
        <v>606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</row>
    <row r="86" spans="1:9" ht="51.75" customHeight="1">
      <c r="A86" s="131" t="str">
        <f>'МП пр.№2'!A82</f>
        <v>8.8.</v>
      </c>
      <c r="B86" s="18" t="str">
        <f>'МП пр.№2'!B82</f>
        <v xml:space="preserve">Оснащение участков улично-дорожной сети городов и населенных пунктов пешеходными ограждениями, в том числе в зоне пешеходных переходов </v>
      </c>
      <c r="C86" s="170"/>
      <c r="D86" s="38" t="s">
        <v>607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</row>
    <row r="87" spans="1:9" ht="243" customHeight="1">
      <c r="A87" s="131" t="str">
        <f>'МП пр.№2'!A83</f>
        <v>8.9.</v>
      </c>
      <c r="B87" s="18" t="str">
        <f>'МП пр.№2'!B83</f>
        <v>Модернизация нерегулируемых пешеходных переходов, в том числе прилегающих непосредственно к дошкольным образовательным организациям, общеобразовательным организациям и организациям дополнительного образования, средствами 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v>
      </c>
      <c r="C87" s="170"/>
      <c r="D87" s="38" t="s">
        <v>608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</row>
    <row r="88" spans="1:9" ht="42" customHeight="1">
      <c r="A88" s="131" t="str">
        <f>'МП пр.№2'!A84</f>
        <v>8.10.</v>
      </c>
      <c r="B88" s="18" t="str">
        <f>'МП пр.№2'!B84</f>
        <v>Проект повышение безопасности дорожного движения в муниципальном образовании «Городской округ «Город Козьмодемьянск»</v>
      </c>
      <c r="C88" s="170"/>
      <c r="D88" s="38" t="s">
        <v>609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</row>
    <row r="90" spans="1:9" ht="27.75" customHeight="1">
      <c r="A90" s="171" t="s">
        <v>313</v>
      </c>
      <c r="B90" s="171"/>
      <c r="C90" s="171"/>
      <c r="D90" s="171"/>
      <c r="E90" s="171"/>
      <c r="F90" s="171"/>
      <c r="G90" s="171"/>
      <c r="H90" s="171"/>
      <c r="I90" s="171"/>
    </row>
    <row r="91" ht="15">
      <c r="A91" s="1" t="s">
        <v>439</v>
      </c>
    </row>
  </sheetData>
  <mergeCells count="27">
    <mergeCell ref="E7:I7"/>
    <mergeCell ref="A5:I5"/>
    <mergeCell ref="D2:I2"/>
    <mergeCell ref="D1:I1"/>
    <mergeCell ref="A1:A3"/>
    <mergeCell ref="A7:A8"/>
    <mergeCell ref="B7:B8"/>
    <mergeCell ref="C7:C8"/>
    <mergeCell ref="D7:D8"/>
    <mergeCell ref="C26:C30"/>
    <mergeCell ref="B31:C31"/>
    <mergeCell ref="B50:C50"/>
    <mergeCell ref="C51:C62"/>
    <mergeCell ref="B64:C64"/>
    <mergeCell ref="B11:C11"/>
    <mergeCell ref="C12:C17"/>
    <mergeCell ref="B18:C18"/>
    <mergeCell ref="C19:C24"/>
    <mergeCell ref="B25:C25"/>
    <mergeCell ref="C79:C88"/>
    <mergeCell ref="A90:I90"/>
    <mergeCell ref="D81:D82"/>
    <mergeCell ref="D47:D48"/>
    <mergeCell ref="A46:A49"/>
    <mergeCell ref="C32:C49"/>
    <mergeCell ref="C65:C77"/>
    <mergeCell ref="B78:C78"/>
  </mergeCells>
  <printOptions/>
  <pageMargins left="0.3937007874015748" right="0.5905511811023623" top="0.7874015748031497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D2" sqref="D2:H2"/>
    </sheetView>
  </sheetViews>
  <sheetFormatPr defaultColWidth="9.140625" defaultRowHeight="15"/>
  <cols>
    <col min="1" max="1" width="18.140625" style="0" customWidth="1"/>
    <col min="2" max="2" width="36.7109375" style="0" customWidth="1"/>
    <col min="3" max="3" width="33.00390625" style="0" customWidth="1"/>
    <col min="4" max="4" width="12.7109375" style="0" bestFit="1" customWidth="1"/>
    <col min="5" max="6" width="9.421875" style="0" customWidth="1"/>
    <col min="7" max="7" width="10.7109375" style="0" customWidth="1"/>
    <col min="8" max="8" width="10.421875" style="0" customWidth="1"/>
  </cols>
  <sheetData>
    <row r="1" spans="1:8" ht="15">
      <c r="A1" s="162"/>
      <c r="D1" s="147" t="s">
        <v>314</v>
      </c>
      <c r="E1" s="147"/>
      <c r="F1" s="147"/>
      <c r="G1" s="147"/>
      <c r="H1" s="147"/>
    </row>
    <row r="2" spans="1:8" ht="57" customHeight="1">
      <c r="A2" s="162"/>
      <c r="D2" s="147" t="s">
        <v>610</v>
      </c>
      <c r="E2" s="147"/>
      <c r="F2" s="147"/>
      <c r="G2" s="147"/>
      <c r="H2" s="147"/>
    </row>
    <row r="3" ht="18.75">
      <c r="A3" s="9"/>
    </row>
    <row r="4" spans="1:14" ht="35.25" customHeight="1">
      <c r="A4" s="179" t="s">
        <v>416</v>
      </c>
      <c r="B4" s="179"/>
      <c r="C4" s="179"/>
      <c r="D4" s="179"/>
      <c r="E4" s="179"/>
      <c r="F4" s="179"/>
      <c r="G4" s="179"/>
      <c r="H4" s="179"/>
      <c r="I4" s="36"/>
      <c r="J4" s="36"/>
      <c r="K4" s="36"/>
      <c r="L4" s="36"/>
      <c r="M4" s="36"/>
      <c r="N4" s="36"/>
    </row>
    <row r="5" ht="18.75">
      <c r="A5" s="9"/>
    </row>
    <row r="6" spans="1:8" ht="35.25" customHeight="1">
      <c r="A6" s="186" t="s">
        <v>289</v>
      </c>
      <c r="B6" s="186" t="s">
        <v>315</v>
      </c>
      <c r="C6" s="186" t="s">
        <v>316</v>
      </c>
      <c r="D6" s="186" t="s">
        <v>317</v>
      </c>
      <c r="E6" s="186"/>
      <c r="F6" s="186"/>
      <c r="G6" s="186"/>
      <c r="H6" s="186"/>
    </row>
    <row r="7" spans="1:8" ht="15.75">
      <c r="A7" s="186"/>
      <c r="B7" s="186"/>
      <c r="C7" s="186"/>
      <c r="D7" s="133">
        <v>2018</v>
      </c>
      <c r="E7" s="133">
        <v>2019</v>
      </c>
      <c r="F7" s="133">
        <v>2020</v>
      </c>
      <c r="G7" s="133">
        <v>2021</v>
      </c>
      <c r="H7" s="51">
        <v>2022</v>
      </c>
    </row>
    <row r="8" spans="1:8" ht="15.7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</row>
    <row r="9" spans="1:8" ht="15.75">
      <c r="A9" s="148" t="s">
        <v>294</v>
      </c>
      <c r="B9" s="180" t="s">
        <v>318</v>
      </c>
      <c r="C9" s="46" t="s">
        <v>319</v>
      </c>
      <c r="D9" s="103">
        <f>D10+D11+D12+D13</f>
        <v>111231.8</v>
      </c>
      <c r="E9" s="49">
        <f aca="true" t="shared" si="0" ref="E9:H9">E10+E11+E12+E13</f>
        <v>54988.100000000006</v>
      </c>
      <c r="F9" s="49">
        <f t="shared" si="0"/>
        <v>60064.3</v>
      </c>
      <c r="G9" s="49">
        <f t="shared" si="0"/>
        <v>70372</v>
      </c>
      <c r="H9" s="49">
        <f t="shared" si="0"/>
        <v>62452</v>
      </c>
    </row>
    <row r="10" spans="1:8" ht="15.75">
      <c r="A10" s="187"/>
      <c r="B10" s="181"/>
      <c r="C10" s="47" t="s">
        <v>320</v>
      </c>
      <c r="D10" s="104">
        <f>D15+D20+D25+D30+D35+D40+D45+D50</f>
        <v>0</v>
      </c>
      <c r="E10" s="50">
        <f aca="true" t="shared" si="1" ref="E10:H10">E15+E20+E25+E30+E35+E40+E45+E50</f>
        <v>0</v>
      </c>
      <c r="F10" s="50">
        <f t="shared" si="1"/>
        <v>0</v>
      </c>
      <c r="G10" s="50">
        <f t="shared" si="1"/>
        <v>0</v>
      </c>
      <c r="H10" s="50">
        <f t="shared" si="1"/>
        <v>0</v>
      </c>
    </row>
    <row r="11" spans="1:8" ht="18.75" customHeight="1">
      <c r="A11" s="187"/>
      <c r="B11" s="181"/>
      <c r="C11" s="48" t="s">
        <v>321</v>
      </c>
      <c r="D11" s="104">
        <f aca="true" t="shared" si="2" ref="D11:H13">D16+D21+D26+D31+D36+D41+D46+D51</f>
        <v>85609.8</v>
      </c>
      <c r="E11" s="102">
        <f t="shared" si="2"/>
        <v>40329.8</v>
      </c>
      <c r="F11" s="102">
        <f t="shared" si="2"/>
        <v>40329.8</v>
      </c>
      <c r="G11" s="102">
        <f t="shared" si="2"/>
        <v>40400</v>
      </c>
      <c r="H11" s="102">
        <f t="shared" si="2"/>
        <v>40400</v>
      </c>
    </row>
    <row r="12" spans="1:8" ht="15.75">
      <c r="A12" s="187"/>
      <c r="B12" s="181"/>
      <c r="C12" s="47" t="s">
        <v>322</v>
      </c>
      <c r="D12" s="104">
        <f t="shared" si="2"/>
        <v>25622</v>
      </c>
      <c r="E12" s="50">
        <f t="shared" si="2"/>
        <v>14658.3</v>
      </c>
      <c r="F12" s="50">
        <f t="shared" si="2"/>
        <v>19734.5</v>
      </c>
      <c r="G12" s="50">
        <f t="shared" si="2"/>
        <v>29972</v>
      </c>
      <c r="H12" s="50">
        <f t="shared" si="2"/>
        <v>22052</v>
      </c>
    </row>
    <row r="13" spans="1:8" ht="15.75">
      <c r="A13" s="149"/>
      <c r="B13" s="182"/>
      <c r="C13" s="47" t="s">
        <v>323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8" ht="15.75">
      <c r="A14" s="155" t="s">
        <v>324</v>
      </c>
      <c r="B14" s="183" t="s">
        <v>296</v>
      </c>
      <c r="C14" s="46" t="s">
        <v>319</v>
      </c>
      <c r="D14" s="49">
        <f>D15+D16+D17+D18</f>
        <v>46145</v>
      </c>
      <c r="E14" s="49">
        <f aca="true" t="shared" si="3" ref="E14:H14">E15+E16+E17+E18</f>
        <v>0</v>
      </c>
      <c r="F14" s="49">
        <f t="shared" si="3"/>
        <v>0</v>
      </c>
      <c r="G14" s="49">
        <f t="shared" si="3"/>
        <v>360</v>
      </c>
      <c r="H14" s="49">
        <f t="shared" si="3"/>
        <v>360</v>
      </c>
    </row>
    <row r="15" spans="1:8" ht="15.75">
      <c r="A15" s="155"/>
      <c r="B15" s="183"/>
      <c r="C15" s="47" t="s">
        <v>320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</row>
    <row r="16" spans="1:8" ht="15.75">
      <c r="A16" s="155"/>
      <c r="B16" s="183"/>
      <c r="C16" s="48" t="s">
        <v>321</v>
      </c>
      <c r="D16" s="50">
        <f>'МП пр.№4'!E16</f>
        <v>45280</v>
      </c>
      <c r="E16" s="50">
        <f>'МП пр.№4'!F16</f>
        <v>0</v>
      </c>
      <c r="F16" s="50">
        <f>'МП пр.№4'!G16</f>
        <v>0</v>
      </c>
      <c r="G16" s="50">
        <f>'МП пр.№4'!H16</f>
        <v>0</v>
      </c>
      <c r="H16" s="50">
        <f>'МП пр.№4'!I16</f>
        <v>0</v>
      </c>
    </row>
    <row r="17" spans="1:8" ht="15.75">
      <c r="A17" s="155"/>
      <c r="B17" s="183"/>
      <c r="C17" s="47" t="s">
        <v>322</v>
      </c>
      <c r="D17" s="50">
        <f>'МП пр.№4'!E12+'МП пр.№4'!E13+'МП пр.№4'!E14+'МП пр.№4'!E15+'МП пр.№4'!E17</f>
        <v>865</v>
      </c>
      <c r="E17" s="50">
        <f>'МП пр.№4'!F12+'МП пр.№4'!F13+'МП пр.№4'!F14+'МП пр.№4'!F15+'МП пр.№4'!F17</f>
        <v>0</v>
      </c>
      <c r="F17" s="50">
        <f>'МП пр.№4'!G12+'МП пр.№4'!G13+'МП пр.№4'!G14+'МП пр.№4'!G15+'МП пр.№4'!G17</f>
        <v>0</v>
      </c>
      <c r="G17" s="50">
        <f>'МП пр.№4'!H12+'МП пр.№4'!H13+'МП пр.№4'!H14+'МП пр.№4'!H15+'МП пр.№4'!H17</f>
        <v>360</v>
      </c>
      <c r="H17" s="50">
        <f>'МП пр.№4'!I12+'МП пр.№4'!I13+'МП пр.№4'!I14+'МП пр.№4'!I15+'МП пр.№4'!I17</f>
        <v>360</v>
      </c>
    </row>
    <row r="18" spans="1:8" ht="15.75">
      <c r="A18" s="155"/>
      <c r="B18" s="183"/>
      <c r="C18" s="47" t="s">
        <v>323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</row>
    <row r="19" spans="1:8" ht="15.75">
      <c r="A19" s="155" t="s">
        <v>298</v>
      </c>
      <c r="B19" s="183" t="s">
        <v>299</v>
      </c>
      <c r="C19" s="46" t="s">
        <v>319</v>
      </c>
      <c r="D19" s="49">
        <f>D20+D21+D22+D23</f>
        <v>650</v>
      </c>
      <c r="E19" s="49">
        <f aca="true" t="shared" si="4" ref="E19:H19">E20+E21+E22+E23</f>
        <v>650</v>
      </c>
      <c r="F19" s="49">
        <f t="shared" si="4"/>
        <v>650</v>
      </c>
      <c r="G19" s="49">
        <f t="shared" si="4"/>
        <v>460</v>
      </c>
      <c r="H19" s="49">
        <f t="shared" si="4"/>
        <v>560</v>
      </c>
    </row>
    <row r="20" spans="1:8" ht="15.75">
      <c r="A20" s="155"/>
      <c r="B20" s="183"/>
      <c r="C20" s="47" t="s">
        <v>320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</row>
    <row r="21" spans="1:8" ht="15.75">
      <c r="A21" s="155"/>
      <c r="B21" s="183"/>
      <c r="C21" s="48" t="s">
        <v>321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</row>
    <row r="22" spans="1:8" ht="15.75">
      <c r="A22" s="155"/>
      <c r="B22" s="183"/>
      <c r="C22" s="47" t="s">
        <v>322</v>
      </c>
      <c r="D22" s="50">
        <f>'МП пр.№4'!E19+'МП пр.№4'!E20+'МП пр.№4'!E21+'МП пр.№4'!E22+'МП пр.№4'!E23+'МП пр.№4'!E24</f>
        <v>650</v>
      </c>
      <c r="E22" s="50">
        <f>'МП пр.№4'!F19+'МП пр.№4'!F20+'МП пр.№4'!F21+'МП пр.№4'!F22+'МП пр.№4'!F23+'МП пр.№4'!F24</f>
        <v>650</v>
      </c>
      <c r="F22" s="50">
        <f>'МП пр.№4'!G19+'МП пр.№4'!G20+'МП пр.№4'!G21+'МП пр.№4'!G22+'МП пр.№4'!G23+'МП пр.№4'!G24</f>
        <v>650</v>
      </c>
      <c r="G22" s="50">
        <f>'МП пр.№4'!H19+'МП пр.№4'!H20+'МП пр.№4'!H21+'МП пр.№4'!H22+'МП пр.№4'!H23+'МП пр.№4'!H24</f>
        <v>460</v>
      </c>
      <c r="H22" s="50">
        <f>'МП пр.№4'!I19+'МП пр.№4'!I20+'МП пр.№4'!I21+'МП пр.№4'!I22+'МП пр.№4'!I23+'МП пр.№4'!I24</f>
        <v>560</v>
      </c>
    </row>
    <row r="23" spans="1:8" ht="15.75">
      <c r="A23" s="155"/>
      <c r="B23" s="183"/>
      <c r="C23" s="47" t="s">
        <v>323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</row>
    <row r="24" spans="1:8" ht="15.75">
      <c r="A24" s="155" t="s">
        <v>300</v>
      </c>
      <c r="B24" s="183" t="s">
        <v>301</v>
      </c>
      <c r="C24" s="46" t="s">
        <v>319</v>
      </c>
      <c r="D24" s="49">
        <f>D25+D26+D27+D28</f>
        <v>0</v>
      </c>
      <c r="E24" s="49">
        <f aca="true" t="shared" si="5" ref="E24:H24">E25+E26+E27+E28</f>
        <v>0</v>
      </c>
      <c r="F24" s="49">
        <f t="shared" si="5"/>
        <v>0</v>
      </c>
      <c r="G24" s="49">
        <f t="shared" si="5"/>
        <v>0</v>
      </c>
      <c r="H24" s="49">
        <f t="shared" si="5"/>
        <v>0</v>
      </c>
    </row>
    <row r="25" spans="1:8" ht="15.75">
      <c r="A25" s="155"/>
      <c r="B25" s="183"/>
      <c r="C25" s="47" t="s">
        <v>320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</row>
    <row r="26" spans="1:8" ht="15.75">
      <c r="A26" s="155"/>
      <c r="B26" s="183"/>
      <c r="C26" s="45" t="s">
        <v>321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</row>
    <row r="27" spans="1:8" ht="15.75">
      <c r="A27" s="155"/>
      <c r="B27" s="183"/>
      <c r="C27" s="47" t="s">
        <v>322</v>
      </c>
      <c r="D27" s="50">
        <f>'МП пр.№4'!E26+'МП пр.№4'!E27+'МП пр.№4'!E28+'МП пр.№4'!E29+'МП пр.№4'!E30</f>
        <v>0</v>
      </c>
      <c r="E27" s="50">
        <f>'МП пр.№4'!F26+'МП пр.№4'!F27+'МП пр.№4'!F28+'МП пр.№4'!F29+'МП пр.№4'!F30</f>
        <v>0</v>
      </c>
      <c r="F27" s="50">
        <f>'МП пр.№4'!G26+'МП пр.№4'!G27+'МП пр.№4'!G28+'МП пр.№4'!G29+'МП пр.№4'!G30</f>
        <v>0</v>
      </c>
      <c r="G27" s="50">
        <f>'МП пр.№4'!H26+'МП пр.№4'!H27+'МП пр.№4'!H28+'МП пр.№4'!H29+'МП пр.№4'!H30</f>
        <v>0</v>
      </c>
      <c r="H27" s="50">
        <f>'МП пр.№4'!I26+'МП пр.№4'!I27+'МП пр.№4'!I28+'МП пр.№4'!I29+'МП пр.№4'!I30</f>
        <v>0</v>
      </c>
    </row>
    <row r="28" spans="1:8" ht="15.75">
      <c r="A28" s="155"/>
      <c r="B28" s="183"/>
      <c r="C28" s="47" t="s">
        <v>323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</row>
    <row r="29" spans="1:8" ht="15.75">
      <c r="A29" s="155" t="s">
        <v>303</v>
      </c>
      <c r="B29" s="183" t="s">
        <v>325</v>
      </c>
      <c r="C29" s="46" t="s">
        <v>319</v>
      </c>
      <c r="D29" s="49">
        <f>D30+D31+D32+D33</f>
        <v>54738.8</v>
      </c>
      <c r="E29" s="49">
        <f aca="true" t="shared" si="6" ref="E29:H29">E30+E31+E32+E33</f>
        <v>49940.100000000006</v>
      </c>
      <c r="F29" s="49">
        <f t="shared" si="6"/>
        <v>55016.3</v>
      </c>
      <c r="G29" s="49">
        <f t="shared" si="6"/>
        <v>52514</v>
      </c>
      <c r="H29" s="49">
        <f t="shared" si="6"/>
        <v>52514</v>
      </c>
    </row>
    <row r="30" spans="1:8" ht="15.75">
      <c r="A30" s="155"/>
      <c r="B30" s="183"/>
      <c r="C30" s="47" t="s">
        <v>320</v>
      </c>
      <c r="D30" s="50">
        <f>'МП пр.№4'!E47</f>
        <v>0</v>
      </c>
      <c r="E30" s="50">
        <f>'МП пр.№4'!F47</f>
        <v>0</v>
      </c>
      <c r="F30" s="50">
        <f>'МП пр.№4'!G47</f>
        <v>0</v>
      </c>
      <c r="G30" s="50">
        <f>'МП пр.№4'!H47</f>
        <v>0</v>
      </c>
      <c r="H30" s="50">
        <f>'МП пр.№4'!I47</f>
        <v>0</v>
      </c>
    </row>
    <row r="31" spans="1:8" ht="15.75">
      <c r="A31" s="155"/>
      <c r="B31" s="183"/>
      <c r="C31" s="48" t="s">
        <v>321</v>
      </c>
      <c r="D31" s="50">
        <f>'МП пр.№4'!E33+'МП пр.№4'!E41+'МП пр.№4'!E48</f>
        <v>40329.8</v>
      </c>
      <c r="E31" s="50">
        <f>'МП пр.№4'!F33+'МП пр.№4'!F41</f>
        <v>40329.8</v>
      </c>
      <c r="F31" s="50">
        <f>'МП пр.№4'!G33+'МП пр.№4'!G41</f>
        <v>40329.8</v>
      </c>
      <c r="G31" s="50">
        <f>'МП пр.№4'!H33+'МП пр.№4'!H41</f>
        <v>40400</v>
      </c>
      <c r="H31" s="50">
        <f>'МП пр.№4'!I33+'МП пр.№4'!I41</f>
        <v>40400</v>
      </c>
    </row>
    <row r="32" spans="1:8" ht="15.75">
      <c r="A32" s="155"/>
      <c r="B32" s="183"/>
      <c r="C32" s="47" t="s">
        <v>322</v>
      </c>
      <c r="D32" s="50">
        <f>'МП пр.№4'!E32+'МП пр.№4'!E34+'МП пр.№4'!E35+'МП пр.№4'!E37+'МП пр.№4'!E38+'МП пр.№4'!E40+'МП пр.№4'!E42+'МП пр.№4'!E43+'МП пр.№4'!E44+'МП пр.№4'!E49+'МП пр.№4'!E39+'МП пр.№4'!E45</f>
        <v>14409</v>
      </c>
      <c r="E32" s="50">
        <f>'МП пр.№4'!F32+'МП пр.№4'!F34+'МП пр.№4'!F35+'МП пр.№4'!F37+'МП пр.№4'!F38+'МП пр.№4'!F40+'МП пр.№4'!F42+'МП пр.№4'!F43+'МП пр.№4'!F44+'МП пр.№4'!F49+'МП пр.№4'!F39+'МП пр.№4'!F45</f>
        <v>9610.3</v>
      </c>
      <c r="F32" s="50">
        <f>'МП пр.№4'!G32+'МП пр.№4'!G34+'МП пр.№4'!G35+'МП пр.№4'!G37+'МП пр.№4'!G38+'МП пр.№4'!G40+'МП пр.№4'!G42+'МП пр.№4'!G43+'МП пр.№4'!G44+'МП пр.№4'!G49+'МП пр.№4'!G39+'МП пр.№4'!G45</f>
        <v>14686.5</v>
      </c>
      <c r="G32" s="50">
        <f>'МП пр.№4'!H32+'МП пр.№4'!H34+'МП пр.№4'!H35+'МП пр.№4'!H37+'МП пр.№4'!H38+'МП пр.№4'!H40+'МП пр.№4'!H42+'МП пр.№4'!H43+'МП пр.№4'!H44+'МП пр.№4'!H49+'МП пр.№4'!H39+'МП пр.№4'!H45</f>
        <v>12114</v>
      </c>
      <c r="H32" s="50">
        <f>'МП пр.№4'!I32+'МП пр.№4'!I34+'МП пр.№4'!I35+'МП пр.№4'!I37+'МП пр.№4'!I38+'МП пр.№4'!I40+'МП пр.№4'!I42+'МП пр.№4'!I43+'МП пр.№4'!I44+'МП пр.№4'!I49+'МП пр.№4'!I39+'МП пр.№4'!I45</f>
        <v>12114</v>
      </c>
    </row>
    <row r="33" spans="1:8" ht="15.75">
      <c r="A33" s="155"/>
      <c r="B33" s="183"/>
      <c r="C33" s="47" t="s">
        <v>323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</row>
    <row r="34" spans="1:8" ht="15.75">
      <c r="A34" s="155" t="s">
        <v>305</v>
      </c>
      <c r="B34" s="183" t="s">
        <v>306</v>
      </c>
      <c r="C34" s="46" t="s">
        <v>319</v>
      </c>
      <c r="D34" s="49">
        <f>D35+D36+D37+D38</f>
        <v>498</v>
      </c>
      <c r="E34" s="49">
        <f aca="true" t="shared" si="7" ref="E34:H34">E35+E36+E37+E38</f>
        <v>398</v>
      </c>
      <c r="F34" s="49">
        <f t="shared" si="7"/>
        <v>398</v>
      </c>
      <c r="G34" s="49">
        <f t="shared" si="7"/>
        <v>293</v>
      </c>
      <c r="H34" s="49">
        <f t="shared" si="7"/>
        <v>293</v>
      </c>
    </row>
    <row r="35" spans="1:8" ht="15.75">
      <c r="A35" s="155"/>
      <c r="B35" s="183"/>
      <c r="C35" s="47" t="s">
        <v>320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</row>
    <row r="36" spans="1:8" ht="15.75">
      <c r="A36" s="155"/>
      <c r="B36" s="183"/>
      <c r="C36" s="48" t="s">
        <v>321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</row>
    <row r="37" spans="1:8" ht="15.75">
      <c r="A37" s="155"/>
      <c r="B37" s="183"/>
      <c r="C37" s="47" t="s">
        <v>322</v>
      </c>
      <c r="D37" s="50">
        <f>'МП пр.№4'!E51+'МП пр.№4'!E52+'МП пр.№4'!E53+'МП пр.№4'!E54+'МП пр.№4'!E55+'МП пр.№4'!E56+'МП пр.№4'!E57+'МП пр.№4'!E58+'МП пр.№4'!E59+'МП пр.№4'!E60+'МП пр.№4'!E61+'МП пр.№4'!E62</f>
        <v>498</v>
      </c>
      <c r="E37" s="50">
        <f>'МП пр.№4'!F51+'МП пр.№4'!F52+'МП пр.№4'!F53+'МП пр.№4'!F54+'МП пр.№4'!F55+'МП пр.№4'!F56+'МП пр.№4'!F57+'МП пр.№4'!F58+'МП пр.№4'!F59+'МП пр.№4'!F60+'МП пр.№4'!F61+'МП пр.№4'!F62</f>
        <v>398</v>
      </c>
      <c r="F37" s="50">
        <f>'МП пр.№4'!G51+'МП пр.№4'!G52+'МП пр.№4'!G53+'МП пр.№4'!G54+'МП пр.№4'!G55+'МП пр.№4'!G56+'МП пр.№4'!G57+'МП пр.№4'!G58+'МП пр.№4'!G59+'МП пр.№4'!G60+'МП пр.№4'!G61+'МП пр.№4'!G62</f>
        <v>398</v>
      </c>
      <c r="G37" s="50">
        <f>'МП пр.№4'!H51+'МП пр.№4'!H52+'МП пр.№4'!H53+'МП пр.№4'!H54+'МП пр.№4'!H55+'МП пр.№4'!H56+'МП пр.№4'!H57+'МП пр.№4'!H58+'МП пр.№4'!H59+'МП пр.№4'!H60+'МП пр.№4'!H61+'МП пр.№4'!H62</f>
        <v>293</v>
      </c>
      <c r="H37" s="50">
        <f>'МП пр.№4'!I51+'МП пр.№4'!I52+'МП пр.№4'!I53+'МП пр.№4'!I54+'МП пр.№4'!I55+'МП пр.№4'!I56+'МП пр.№4'!I57+'МП пр.№4'!I58+'МП пр.№4'!I59+'МП пр.№4'!I60+'МП пр.№4'!I61+'МП пр.№4'!I62</f>
        <v>293</v>
      </c>
    </row>
    <row r="38" spans="1:8" ht="15.75">
      <c r="A38" s="155"/>
      <c r="B38" s="183"/>
      <c r="C38" s="47" t="s">
        <v>323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</row>
    <row r="39" spans="1:8" ht="15.75">
      <c r="A39" s="155" t="s">
        <v>308</v>
      </c>
      <c r="B39" s="183" t="s">
        <v>309</v>
      </c>
      <c r="C39" s="46" t="s">
        <v>319</v>
      </c>
      <c r="D39" s="49">
        <f>D40+D41+D42+D43</f>
        <v>4000</v>
      </c>
      <c r="E39" s="49">
        <f aca="true" t="shared" si="8" ref="E39:H39">E40+E41+E42+E43</f>
        <v>4000</v>
      </c>
      <c r="F39" s="49">
        <f t="shared" si="8"/>
        <v>4000</v>
      </c>
      <c r="G39" s="49">
        <f t="shared" si="8"/>
        <v>3500</v>
      </c>
      <c r="H39" s="49">
        <f t="shared" si="8"/>
        <v>3500</v>
      </c>
    </row>
    <row r="40" spans="1:8" ht="15.75">
      <c r="A40" s="155"/>
      <c r="B40" s="183"/>
      <c r="C40" s="47" t="s">
        <v>320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</row>
    <row r="41" spans="1:8" ht="15.75">
      <c r="A41" s="155"/>
      <c r="B41" s="183"/>
      <c r="C41" s="48" t="s">
        <v>321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</row>
    <row r="42" spans="1:8" ht="15.75">
      <c r="A42" s="155"/>
      <c r="B42" s="183"/>
      <c r="C42" s="47" t="s">
        <v>322</v>
      </c>
      <c r="D42" s="50">
        <f>'МП пр.№4'!E63</f>
        <v>4000</v>
      </c>
      <c r="E42" s="50">
        <f>'МП пр.№4'!F63</f>
        <v>4000</v>
      </c>
      <c r="F42" s="50">
        <f>'МП пр.№4'!G63</f>
        <v>4000</v>
      </c>
      <c r="G42" s="50">
        <f>'МП пр.№4'!H63</f>
        <v>3500</v>
      </c>
      <c r="H42" s="50">
        <f>'МП пр.№4'!I63</f>
        <v>3500</v>
      </c>
    </row>
    <row r="43" spans="1:8" ht="15.75">
      <c r="A43" s="155"/>
      <c r="B43" s="183"/>
      <c r="C43" s="47" t="s">
        <v>323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</row>
    <row r="44" spans="1:8" ht="15.75">
      <c r="A44" s="155" t="s">
        <v>311</v>
      </c>
      <c r="B44" s="180" t="s">
        <v>312</v>
      </c>
      <c r="C44" s="46" t="s">
        <v>319</v>
      </c>
      <c r="D44" s="49">
        <f>D45+D46+D47+D48</f>
        <v>5200</v>
      </c>
      <c r="E44" s="49">
        <f aca="true" t="shared" si="9" ref="E44:H44">E45+E46+E47+E48</f>
        <v>0</v>
      </c>
      <c r="F44" s="49">
        <f t="shared" si="9"/>
        <v>0</v>
      </c>
      <c r="G44" s="49">
        <f t="shared" si="9"/>
        <v>13245</v>
      </c>
      <c r="H44" s="49">
        <f t="shared" si="9"/>
        <v>5225</v>
      </c>
    </row>
    <row r="45" spans="1:8" ht="15.75">
      <c r="A45" s="155"/>
      <c r="B45" s="181"/>
      <c r="C45" s="47" t="s">
        <v>320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</row>
    <row r="46" spans="1:8" ht="15.75">
      <c r="A46" s="155"/>
      <c r="B46" s="181"/>
      <c r="C46" s="45" t="s">
        <v>321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</row>
    <row r="47" spans="1:8" ht="15.75">
      <c r="A47" s="155"/>
      <c r="B47" s="181"/>
      <c r="C47" s="47" t="s">
        <v>322</v>
      </c>
      <c r="D47" s="50">
        <f>'МП пр.№4'!E66+'МП пр.№4'!E67+'МП пр.№4'!E68+'МП пр.№4'!E69+'МП пр.№4'!E71+'МП пр.№4'!E72+'МП пр.№4'!E73+'МП пр.№4'!E74+'МП пр.№4'!E76</f>
        <v>5200</v>
      </c>
      <c r="E47" s="50">
        <f>'МП пр.№4'!F66+'МП пр.№4'!F67+'МП пр.№4'!F68+'МП пр.№4'!F69+'МП пр.№4'!F71+'МП пр.№4'!F72+'МП пр.№4'!F73+'МП пр.№4'!F74+'МП пр.№4'!F76</f>
        <v>0</v>
      </c>
      <c r="F47" s="50">
        <f>'МП пр.№4'!G66+'МП пр.№4'!G67+'МП пр.№4'!G68+'МП пр.№4'!G69+'МП пр.№4'!G71+'МП пр.№4'!G72+'МП пр.№4'!G73+'МП пр.№4'!G74+'МП пр.№4'!G76</f>
        <v>0</v>
      </c>
      <c r="G47" s="50">
        <f>'МП пр.№4'!H66+'МП пр.№4'!H67+'МП пр.№4'!H68+'МП пр.№4'!H69+'МП пр.№4'!H71+'МП пр.№4'!H72+'МП пр.№4'!H73+'МП пр.№4'!H74+'МП пр.№4'!H76</f>
        <v>13245</v>
      </c>
      <c r="H47" s="50">
        <f>'МП пр.№4'!I66+'МП пр.№4'!I67+'МП пр.№4'!I68+'МП пр.№4'!I69+'МП пр.№4'!I71+'МП пр.№4'!I72+'МП пр.№4'!I73+'МП пр.№4'!I74+'МП пр.№4'!I76</f>
        <v>5225</v>
      </c>
    </row>
    <row r="48" spans="1:8" ht="15.75">
      <c r="A48" s="155"/>
      <c r="B48" s="182"/>
      <c r="C48" s="47" t="s">
        <v>323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</row>
    <row r="49" spans="1:8" ht="15.75">
      <c r="A49" s="155" t="s">
        <v>435</v>
      </c>
      <c r="B49" s="180" t="str">
        <f>'МП пр.№4'!B78:C78</f>
        <v>«Повышение безопасности дорожного движения муниципального образования "Городской округ "Город Козьмодемьянск"»</v>
      </c>
      <c r="C49" s="46" t="s">
        <v>319</v>
      </c>
      <c r="D49" s="49">
        <f>D50+D51+D52+D53</f>
        <v>0</v>
      </c>
      <c r="E49" s="49">
        <f aca="true" t="shared" si="10" ref="E49:H49">E50+E51+E52+E53</f>
        <v>0</v>
      </c>
      <c r="F49" s="49">
        <f t="shared" si="10"/>
        <v>0</v>
      </c>
      <c r="G49" s="49">
        <f t="shared" si="10"/>
        <v>0</v>
      </c>
      <c r="H49" s="49">
        <f t="shared" si="10"/>
        <v>0</v>
      </c>
    </row>
    <row r="50" spans="1:8" ht="15.75">
      <c r="A50" s="155"/>
      <c r="B50" s="181"/>
      <c r="C50" s="47" t="s">
        <v>320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</row>
    <row r="51" spans="1:8" ht="15.75">
      <c r="A51" s="155"/>
      <c r="B51" s="181"/>
      <c r="C51" s="45" t="s">
        <v>321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</row>
    <row r="52" spans="1:8" ht="15.75">
      <c r="A52" s="155"/>
      <c r="B52" s="181"/>
      <c r="C52" s="47" t="s">
        <v>322</v>
      </c>
      <c r="D52" s="50">
        <f>'МП пр.№4'!E78</f>
        <v>0</v>
      </c>
      <c r="E52" s="50">
        <f>'МП пр.№4'!F78</f>
        <v>0</v>
      </c>
      <c r="F52" s="50">
        <f>'МП пр.№4'!G78</f>
        <v>0</v>
      </c>
      <c r="G52" s="50">
        <f>'МП пр.№4'!H78</f>
        <v>0</v>
      </c>
      <c r="H52" s="50">
        <f>'МП пр.№4'!I78</f>
        <v>0</v>
      </c>
    </row>
    <row r="53" spans="1:8" ht="15.75">
      <c r="A53" s="155"/>
      <c r="B53" s="182"/>
      <c r="C53" s="47" t="s">
        <v>323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</row>
    <row r="54" spans="1:8" ht="26.25" customHeight="1">
      <c r="A54" s="184" t="s">
        <v>326</v>
      </c>
      <c r="B54" s="184"/>
      <c r="C54" s="184"/>
      <c r="D54" s="184"/>
      <c r="E54" s="184"/>
      <c r="F54" s="184"/>
      <c r="G54" s="184"/>
      <c r="H54" s="184"/>
    </row>
    <row r="55" spans="1:8" ht="15">
      <c r="A55" s="185" t="s">
        <v>327</v>
      </c>
      <c r="B55" s="185"/>
      <c r="C55" s="185"/>
      <c r="D55" s="185"/>
      <c r="E55" s="185"/>
      <c r="F55" s="185"/>
      <c r="G55" s="185"/>
      <c r="H55" s="185"/>
    </row>
  </sheetData>
  <mergeCells count="28">
    <mergeCell ref="A54:H54"/>
    <mergeCell ref="A55:H55"/>
    <mergeCell ref="A4:H4"/>
    <mergeCell ref="A1:A2"/>
    <mergeCell ref="A6:A7"/>
    <mergeCell ref="B6:B7"/>
    <mergeCell ref="D2:H2"/>
    <mergeCell ref="D1:H1"/>
    <mergeCell ref="C6:C7"/>
    <mergeCell ref="D6:H6"/>
    <mergeCell ref="A14:A18"/>
    <mergeCell ref="B14:B18"/>
    <mergeCell ref="A19:A23"/>
    <mergeCell ref="B19:B23"/>
    <mergeCell ref="A9:A13"/>
    <mergeCell ref="B9:B13"/>
    <mergeCell ref="A49:A53"/>
    <mergeCell ref="B49:B53"/>
    <mergeCell ref="A24:A28"/>
    <mergeCell ref="B24:B28"/>
    <mergeCell ref="A44:A48"/>
    <mergeCell ref="B44:B48"/>
    <mergeCell ref="A29:A33"/>
    <mergeCell ref="B29:B33"/>
    <mergeCell ref="A34:A38"/>
    <mergeCell ref="B34:B38"/>
    <mergeCell ref="A39:A43"/>
    <mergeCell ref="B39:B43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2" sqref="E2:G2"/>
    </sheetView>
  </sheetViews>
  <sheetFormatPr defaultColWidth="9.140625" defaultRowHeight="15"/>
  <cols>
    <col min="1" max="1" width="41.57421875" style="0" customWidth="1"/>
    <col min="2" max="2" width="30.421875" style="0" customWidth="1"/>
    <col min="3" max="3" width="12.8515625" style="0" customWidth="1"/>
    <col min="4" max="4" width="11.57421875" style="0" customWidth="1"/>
    <col min="5" max="5" width="16.7109375" style="0" customWidth="1"/>
    <col min="6" max="6" width="16.00390625" style="0" customWidth="1"/>
    <col min="7" max="7" width="9.7109375" style="0" customWidth="1"/>
  </cols>
  <sheetData>
    <row r="1" spans="1:7" ht="15">
      <c r="A1" s="162"/>
      <c r="E1" s="188" t="s">
        <v>328</v>
      </c>
      <c r="F1" s="188"/>
      <c r="G1" s="188"/>
    </row>
    <row r="2" spans="1:7" ht="57" customHeight="1">
      <c r="A2" s="162"/>
      <c r="E2" s="147" t="s">
        <v>610</v>
      </c>
      <c r="F2" s="147"/>
      <c r="G2" s="147"/>
    </row>
    <row r="3" ht="18.75">
      <c r="A3" s="2"/>
    </row>
    <row r="4" spans="1:7" ht="38.25" customHeight="1">
      <c r="A4" s="179" t="s">
        <v>419</v>
      </c>
      <c r="B4" s="179"/>
      <c r="C4" s="179"/>
      <c r="D4" s="179"/>
      <c r="E4" s="179"/>
      <c r="F4" s="179"/>
      <c r="G4" s="179"/>
    </row>
    <row r="5" ht="18.75">
      <c r="A5" s="2"/>
    </row>
    <row r="6" spans="1:7" ht="51.75" customHeight="1">
      <c r="A6" s="170" t="s">
        <v>329</v>
      </c>
      <c r="B6" s="170" t="s">
        <v>330</v>
      </c>
      <c r="C6" s="170" t="s">
        <v>134</v>
      </c>
      <c r="D6" s="170"/>
      <c r="E6" s="170" t="s">
        <v>135</v>
      </c>
      <c r="F6" s="174" t="s">
        <v>417</v>
      </c>
      <c r="G6" s="174" t="s">
        <v>418</v>
      </c>
    </row>
    <row r="7" spans="1:7" ht="54" customHeight="1">
      <c r="A7" s="170"/>
      <c r="B7" s="170"/>
      <c r="C7" s="37" t="s">
        <v>138</v>
      </c>
      <c r="D7" s="37" t="s">
        <v>139</v>
      </c>
      <c r="E7" s="170"/>
      <c r="F7" s="176"/>
      <c r="G7" s="176"/>
    </row>
    <row r="8" spans="1:7" ht="1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</row>
    <row r="9" spans="1:8" ht="28.5" customHeight="1">
      <c r="A9" s="55" t="s">
        <v>331</v>
      </c>
      <c r="B9" s="53" t="s">
        <v>332</v>
      </c>
      <c r="C9" s="53" t="s">
        <v>332</v>
      </c>
      <c r="D9" s="53" t="s">
        <v>332</v>
      </c>
      <c r="E9" s="53" t="s">
        <v>333</v>
      </c>
      <c r="F9" s="35" t="str">
        <f>'МП пр.№4'!D10</f>
        <v>903 0000  0400000000</v>
      </c>
      <c r="G9" s="41">
        <f>'МП пр.№4'!E10+'МП пр.№4'!F10+'МП пр.№4'!G10+'МП пр.№4'!H10+'МП пр.№4'!I10</f>
        <v>359108.2</v>
      </c>
      <c r="H9" s="52"/>
    </row>
    <row r="10" spans="1:7" ht="77.25" customHeight="1">
      <c r="A10" s="30" t="s">
        <v>423</v>
      </c>
      <c r="B10" s="91" t="s">
        <v>436</v>
      </c>
      <c r="C10" s="54">
        <v>43101</v>
      </c>
      <c r="D10" s="54">
        <v>44926</v>
      </c>
      <c r="E10" s="37" t="s">
        <v>332</v>
      </c>
      <c r="F10" s="38" t="str">
        <f>'МП пр.№4'!D11</f>
        <v>903  0000   0410000000</v>
      </c>
      <c r="G10" s="40">
        <f>'МП пр.№4'!E11+'МП пр.№4'!F11+'МП пр.№4'!G11+'МП пр.№4'!H11+'МП пр.№4'!I11</f>
        <v>46865</v>
      </c>
    </row>
    <row r="11" spans="1:7" ht="78" customHeight="1">
      <c r="A11" s="30" t="s">
        <v>420</v>
      </c>
      <c r="B11" s="91" t="s">
        <v>436</v>
      </c>
      <c r="C11" s="54">
        <v>43101</v>
      </c>
      <c r="D11" s="54">
        <v>44926</v>
      </c>
      <c r="E11" s="37" t="s">
        <v>332</v>
      </c>
      <c r="F11" s="38" t="str">
        <f>'МП пр.№4'!D18</f>
        <v>903  0000    0420000000</v>
      </c>
      <c r="G11" s="40">
        <f>'МП пр.№4'!E18+'МП пр.№4'!F18+'МП пр.№4'!G18+'МП пр.№4'!H18+'МП пр.№4'!I18</f>
        <v>2970</v>
      </c>
    </row>
    <row r="12" spans="1:7" ht="80.25" customHeight="1">
      <c r="A12" s="30" t="s">
        <v>424</v>
      </c>
      <c r="B12" s="91" t="s">
        <v>436</v>
      </c>
      <c r="C12" s="54">
        <v>43101</v>
      </c>
      <c r="D12" s="54">
        <v>44926</v>
      </c>
      <c r="E12" s="37" t="s">
        <v>332</v>
      </c>
      <c r="F12" s="38" t="str">
        <f>'МП пр.№4'!D25</f>
        <v>9030000  0430000000</v>
      </c>
      <c r="G12" s="40">
        <f>'МП пр.№4'!E25+'МП пр.№4'!F25+'МП пр.№4'!G25+'МП пр.№4'!H25+'МП пр.№4'!I25</f>
        <v>0</v>
      </c>
    </row>
    <row r="13" spans="1:7" ht="66" customHeight="1">
      <c r="A13" s="30" t="s">
        <v>421</v>
      </c>
      <c r="B13" s="91" t="s">
        <v>437</v>
      </c>
      <c r="C13" s="54">
        <v>43101</v>
      </c>
      <c r="D13" s="54">
        <v>44926</v>
      </c>
      <c r="E13" s="37" t="s">
        <v>333</v>
      </c>
      <c r="F13" s="38" t="str">
        <f>'МП пр.№4'!D31</f>
        <v>903  0000    0440000000</v>
      </c>
      <c r="G13" s="96">
        <f>'МП пр.№4'!E31+'МП пр.№4'!F31+'МП пр.№4'!G31+'МП пр.№4'!H31+'МП пр.№4'!I31</f>
        <v>264723.2</v>
      </c>
    </row>
    <row r="14" spans="1:7" ht="93.75" customHeight="1">
      <c r="A14" s="30" t="s">
        <v>425</v>
      </c>
      <c r="B14" s="91" t="s">
        <v>437</v>
      </c>
      <c r="C14" s="54">
        <v>43101</v>
      </c>
      <c r="D14" s="54">
        <v>44926</v>
      </c>
      <c r="E14" s="37" t="s">
        <v>333</v>
      </c>
      <c r="F14" s="38" t="str">
        <f>'МП пр.№4'!D50</f>
        <v>903 0000   0450000000</v>
      </c>
      <c r="G14" s="40">
        <f>'МП пр.№4'!E50+'МП пр.№4'!F50+'МП пр.№4'!G50+'МП пр.№4'!H50+'МП пр.№4'!I50</f>
        <v>1880</v>
      </c>
    </row>
    <row r="15" spans="1:7" ht="42" customHeight="1">
      <c r="A15" s="30" t="s">
        <v>422</v>
      </c>
      <c r="B15" s="30" t="s">
        <v>333</v>
      </c>
      <c r="C15" s="54">
        <v>43101</v>
      </c>
      <c r="D15" s="54">
        <v>44926</v>
      </c>
      <c r="E15" s="37" t="s">
        <v>333</v>
      </c>
      <c r="F15" s="38" t="str">
        <f>'МП пр.№4'!D63</f>
        <v>903  0000   0460000000</v>
      </c>
      <c r="G15" s="40">
        <f>'МП пр.№4'!E63+'МП пр.№4'!F63+'МП пр.№4'!G63+'МП пр.№4'!H63+'МП пр.№4'!I63</f>
        <v>19000</v>
      </c>
    </row>
    <row r="16" spans="1:7" ht="67.5" customHeight="1">
      <c r="A16" s="30" t="s">
        <v>426</v>
      </c>
      <c r="B16" s="91" t="s">
        <v>437</v>
      </c>
      <c r="C16" s="54">
        <v>43101</v>
      </c>
      <c r="D16" s="54">
        <v>44926</v>
      </c>
      <c r="E16" s="37" t="s">
        <v>333</v>
      </c>
      <c r="F16" s="38" t="str">
        <f>'МП пр.№4'!D64</f>
        <v>903  0000   0470000000</v>
      </c>
      <c r="G16" s="40">
        <f>'МП пр.№4'!E64+'МП пр.№4'!F64+'МП пр.№4'!G64+'МП пр.№4'!H64+'МП пр.№4'!I64</f>
        <v>23670</v>
      </c>
    </row>
    <row r="17" spans="1:7" ht="63.75">
      <c r="A17" s="90" t="str">
        <f>'МП пр.№2'!A74:H74</f>
        <v>Подпрограмма 8 «Повышение безопасности дорожного движения муниципального образования "Городской округ "Город Козьмодемьянск"»</v>
      </c>
      <c r="B17" s="91" t="s">
        <v>437</v>
      </c>
      <c r="C17" s="54">
        <v>43101</v>
      </c>
      <c r="D17" s="54">
        <v>44926</v>
      </c>
      <c r="E17" s="92" t="s">
        <v>333</v>
      </c>
      <c r="F17" s="38" t="s">
        <v>438</v>
      </c>
      <c r="G17" s="96">
        <f>'МП пр.№4'!E78+'МП пр.№4'!F78+'МП пр.№4'!G78+'МП пр.№4'!H78+'МП пр.№4'!I78</f>
        <v>0</v>
      </c>
    </row>
  </sheetData>
  <mergeCells count="10">
    <mergeCell ref="F6:F7"/>
    <mergeCell ref="G6:G7"/>
    <mergeCell ref="E2:G2"/>
    <mergeCell ref="A4:G4"/>
    <mergeCell ref="E1:G1"/>
    <mergeCell ref="A1:A2"/>
    <mergeCell ref="A6:A7"/>
    <mergeCell ref="B6:B7"/>
    <mergeCell ref="C6:D6"/>
    <mergeCell ref="E6:E7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5"/>
  <sheetViews>
    <sheetView zoomScale="86" zoomScaleNormal="86" workbookViewId="0" topLeftCell="A140">
      <selection activeCell="D212" sqref="D212"/>
    </sheetView>
  </sheetViews>
  <sheetFormatPr defaultColWidth="9.140625" defaultRowHeight="15"/>
  <cols>
    <col min="1" max="1" width="6.140625" style="0" customWidth="1"/>
    <col min="2" max="2" width="33.57421875" style="0" customWidth="1"/>
    <col min="3" max="3" width="18.8515625" style="0" customWidth="1"/>
    <col min="4" max="4" width="10.7109375" style="0" customWidth="1"/>
    <col min="5" max="5" width="10.57421875" style="0" customWidth="1"/>
    <col min="6" max="6" width="10.8515625" style="0" customWidth="1"/>
    <col min="7" max="7" width="12.00390625" style="0" customWidth="1"/>
    <col min="8" max="8" width="10.421875" style="0" customWidth="1"/>
    <col min="9" max="9" width="11.28125" style="0" customWidth="1"/>
    <col min="10" max="10" width="10.57421875" style="0" customWidth="1"/>
  </cols>
  <sheetData>
    <row r="2" spans="7:10" ht="15" customHeight="1">
      <c r="G2" s="56"/>
      <c r="H2" s="56"/>
      <c r="I2" s="147" t="s">
        <v>11</v>
      </c>
      <c r="J2" s="147"/>
    </row>
    <row r="5" spans="1:10" ht="24" customHeight="1">
      <c r="A5" s="151" t="s">
        <v>427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9" ht="18">
      <c r="A6" s="12"/>
      <c r="B6" s="10"/>
      <c r="C6" s="10"/>
      <c r="D6" s="10"/>
      <c r="E6" s="10"/>
      <c r="F6" s="10"/>
      <c r="G6" s="10"/>
      <c r="H6" s="10"/>
      <c r="I6" s="10"/>
    </row>
    <row r="7" spans="1:10" ht="15.75">
      <c r="A7" s="148" t="s">
        <v>354</v>
      </c>
      <c r="B7" s="155" t="s">
        <v>0</v>
      </c>
      <c r="C7" s="148" t="s">
        <v>355</v>
      </c>
      <c r="D7" s="155" t="s">
        <v>338</v>
      </c>
      <c r="E7" s="155"/>
      <c r="F7" s="155"/>
      <c r="G7" s="155"/>
      <c r="H7" s="155"/>
      <c r="I7" s="155"/>
      <c r="J7" s="155"/>
    </row>
    <row r="8" spans="1:10" ht="15.75">
      <c r="A8" s="149"/>
      <c r="B8" s="155"/>
      <c r="C8" s="149"/>
      <c r="D8" s="28" t="str">
        <f>'МП пр.№1'!D9</f>
        <v>2016 год</v>
      </c>
      <c r="E8" s="126" t="str">
        <f>'МП пр.№1'!E9</f>
        <v>2017 год</v>
      </c>
      <c r="F8" s="126" t="str">
        <f>'МП пр.№1'!F9</f>
        <v>2018 год</v>
      </c>
      <c r="G8" s="126" t="str">
        <f>'МП пр.№1'!G9</f>
        <v>2019 год</v>
      </c>
      <c r="H8" s="126" t="str">
        <f>'МП пр.№1'!H9</f>
        <v>2020 год</v>
      </c>
      <c r="I8" s="126" t="str">
        <f>'МП пр.№1'!I9</f>
        <v>2021 год</v>
      </c>
      <c r="J8" s="126" t="str">
        <f>'МП пр.№1'!J9</f>
        <v>2022 год</v>
      </c>
    </row>
    <row r="9" spans="1:10" ht="25.5">
      <c r="A9" s="30">
        <f>'МП пр.№1'!A13</f>
        <v>1</v>
      </c>
      <c r="B9" s="32" t="str">
        <f>'МП пр.№1'!B13</f>
        <v>Количество многоквартирных домов, в которых проведен капитальный ремонт</v>
      </c>
      <c r="C9" s="30" t="str">
        <f>'МП пр.№1'!C13</f>
        <v>единиц</v>
      </c>
      <c r="D9" s="60">
        <f>'МП пр.№1'!D13</f>
        <v>5</v>
      </c>
      <c r="E9" s="60">
        <f>'МП пр.№1'!E13</f>
        <v>3</v>
      </c>
      <c r="F9" s="60">
        <f>'МП пр.№1'!F13</f>
        <v>3</v>
      </c>
      <c r="G9" s="60">
        <f>'МП пр.№1'!G13</f>
        <v>3</v>
      </c>
      <c r="H9" s="60">
        <f>'МП пр.№1'!H13</f>
        <v>4</v>
      </c>
      <c r="I9" s="60">
        <f>'МП пр.№1'!I13</f>
        <v>5</v>
      </c>
      <c r="J9" s="60">
        <f>'МП пр.№1'!J13</f>
        <v>5</v>
      </c>
    </row>
    <row r="10" spans="1:10" ht="25.5">
      <c r="A10" s="30">
        <f>'МП пр.№1'!A14</f>
        <v>2</v>
      </c>
      <c r="B10" s="32" t="str">
        <f>'МП пр.№1'!B14</f>
        <v>Площадь многоквартирных домов, в которых проведен капитальный ремонт</v>
      </c>
      <c r="C10" s="30" t="str">
        <f>'МП пр.№1'!C14</f>
        <v>Кв. м.</v>
      </c>
      <c r="D10" s="60">
        <f>'МП пр.№1'!D14</f>
        <v>3777.18</v>
      </c>
      <c r="E10" s="60">
        <f>'МП пр.№1'!E14</f>
        <v>787.8</v>
      </c>
      <c r="F10" s="60">
        <f>'МП пр.№1'!F14</f>
        <v>744.6</v>
      </c>
      <c r="G10" s="60">
        <f>'МП пр.№1'!G14</f>
        <v>1181.3</v>
      </c>
      <c r="H10" s="60">
        <f>'МП пр.№1'!H14</f>
        <v>2900</v>
      </c>
      <c r="I10" s="60">
        <f>'МП пр.№1'!I14</f>
        <v>4620</v>
      </c>
      <c r="J10" s="60">
        <f>'МП пр.№1'!J14</f>
        <v>4620</v>
      </c>
    </row>
    <row r="11" spans="1:10" ht="25.5">
      <c r="A11" s="30">
        <f>'МП пр.№1'!A15</f>
        <v>3</v>
      </c>
      <c r="B11" s="32" t="str">
        <f>'МП пр.№1'!B15</f>
        <v>Количество граждан, переселенных из аварийного жилищного фонда, человек</v>
      </c>
      <c r="C11" s="30" t="str">
        <f>'МП пр.№1'!C15</f>
        <v>человек</v>
      </c>
      <c r="D11" s="60">
        <f>'МП пр.№1'!D15</f>
        <v>31</v>
      </c>
      <c r="E11" s="60">
        <f>'МП пр.№1'!E15</f>
        <v>0</v>
      </c>
      <c r="F11" s="60">
        <f>'МП пр.№1'!F15</f>
        <v>0</v>
      </c>
      <c r="G11" s="60">
        <f>'МП пр.№1'!G15</f>
        <v>0</v>
      </c>
      <c r="H11" s="60">
        <f>'МП пр.№1'!H15</f>
        <v>77</v>
      </c>
      <c r="I11" s="60">
        <f>'МП пр.№1'!I15</f>
        <v>69</v>
      </c>
      <c r="J11" s="60">
        <f>'МП пр.№1'!J15</f>
        <v>69</v>
      </c>
    </row>
    <row r="12" spans="1:10" ht="25.5">
      <c r="A12" s="30">
        <f>'МП пр.№1'!A16</f>
        <v>4</v>
      </c>
      <c r="B12" s="32" t="str">
        <f>'МП пр.№1'!B16</f>
        <v>Площадь расселенного аварийного жилищного фонда</v>
      </c>
      <c r="C12" s="30" t="str">
        <f>'МП пр.№1'!C16</f>
        <v>Кв. м.</v>
      </c>
      <c r="D12" s="60">
        <f>'МП пр.№1'!D16</f>
        <v>388.8</v>
      </c>
      <c r="E12" s="60">
        <f>'МП пр.№1'!E16</f>
        <v>0</v>
      </c>
      <c r="F12" s="60">
        <f>'МП пр.№1'!F16</f>
        <v>0</v>
      </c>
      <c r="G12" s="60">
        <f>'МП пр.№1'!G16</f>
        <v>0</v>
      </c>
      <c r="H12" s="60">
        <f>'МП пр.№1'!H16</f>
        <v>1290.5</v>
      </c>
      <c r="I12" s="60">
        <f>'МП пр.№1'!I16</f>
        <v>996.5</v>
      </c>
      <c r="J12" s="60">
        <f>'МП пр.№1'!J16</f>
        <v>996.5</v>
      </c>
    </row>
    <row r="13" spans="1:10" ht="25.5">
      <c r="A13" s="30">
        <f>'МП пр.№1'!A17</f>
        <v>5</v>
      </c>
      <c r="B13" s="32" t="str">
        <f>'МП пр.№1'!B17</f>
        <v>Средний уровень оплаты населением жилищно-коммунальных услуг</v>
      </c>
      <c r="C13" s="30" t="str">
        <f>'МП пр.№1'!C17</f>
        <v>%</v>
      </c>
      <c r="D13" s="60">
        <f>'МП пр.№1'!D17</f>
        <v>87</v>
      </c>
      <c r="E13" s="60">
        <f>'МП пр.№1'!E17</f>
        <v>88</v>
      </c>
      <c r="F13" s="60">
        <f>'МП пр.№1'!F17</f>
        <v>90</v>
      </c>
      <c r="G13" s="60">
        <f>'МП пр.№1'!G17</f>
        <v>95</v>
      </c>
      <c r="H13" s="60">
        <f>'МП пр.№1'!H17</f>
        <v>100</v>
      </c>
      <c r="I13" s="60">
        <f>'МП пр.№1'!I17</f>
        <v>100</v>
      </c>
      <c r="J13" s="60">
        <f>'МП пр.№1'!J17</f>
        <v>100</v>
      </c>
    </row>
    <row r="31" spans="7:10" ht="15">
      <c r="G31" s="56"/>
      <c r="H31" s="56"/>
      <c r="I31" s="147" t="s">
        <v>11</v>
      </c>
      <c r="J31" s="147"/>
    </row>
    <row r="34" spans="1:10" ht="18.75">
      <c r="A34" s="151" t="s">
        <v>427</v>
      </c>
      <c r="B34" s="151"/>
      <c r="C34" s="151"/>
      <c r="D34" s="151"/>
      <c r="E34" s="151"/>
      <c r="F34" s="151"/>
      <c r="G34" s="151"/>
      <c r="H34" s="151"/>
      <c r="I34" s="151"/>
      <c r="J34" s="151"/>
    </row>
    <row r="35" spans="1:9" ht="18">
      <c r="A35" s="12"/>
      <c r="B35" s="10"/>
      <c r="C35" s="10"/>
      <c r="D35" s="10"/>
      <c r="E35" s="10"/>
      <c r="F35" s="10"/>
      <c r="G35" s="10"/>
      <c r="H35" s="10"/>
      <c r="I35" s="10"/>
    </row>
    <row r="36" spans="1:10" ht="15.75">
      <c r="A36" s="148" t="s">
        <v>354</v>
      </c>
      <c r="B36" s="155" t="s">
        <v>0</v>
      </c>
      <c r="C36" s="148" t="s">
        <v>355</v>
      </c>
      <c r="D36" s="155" t="s">
        <v>338</v>
      </c>
      <c r="E36" s="155"/>
      <c r="F36" s="155"/>
      <c r="G36" s="155"/>
      <c r="H36" s="155"/>
      <c r="I36" s="155"/>
      <c r="J36" s="155"/>
    </row>
    <row r="37" spans="1:10" ht="15.75">
      <c r="A37" s="149"/>
      <c r="B37" s="155"/>
      <c r="C37" s="149"/>
      <c r="D37" s="28" t="str">
        <f>'МП пр.№1'!D9</f>
        <v>2016 год</v>
      </c>
      <c r="E37" s="126" t="str">
        <f>'МП пр.№1'!E9</f>
        <v>2017 год</v>
      </c>
      <c r="F37" s="126" t="str">
        <f>'МП пр.№1'!F9</f>
        <v>2018 год</v>
      </c>
      <c r="G37" s="126" t="str">
        <f>'МП пр.№1'!G9</f>
        <v>2019 год</v>
      </c>
      <c r="H37" s="126" t="str">
        <f>'МП пр.№1'!H9</f>
        <v>2020 год</v>
      </c>
      <c r="I37" s="126" t="str">
        <f>'МП пр.№1'!I9</f>
        <v>2021 год</v>
      </c>
      <c r="J37" s="126" t="str">
        <f>'МП пр.№1'!J9</f>
        <v>2022 год</v>
      </c>
    </row>
    <row r="38" spans="1:10" ht="38.25">
      <c r="A38" s="30">
        <f>'МП пр.№1'!A19</f>
        <v>1</v>
      </c>
      <c r="B38" s="32" t="str">
        <f>'МП пр.№1'!B19</f>
        <v>Демеркуризация ртутьсодержащих отходов (увеличение к предыдущему году)</v>
      </c>
      <c r="C38" s="30" t="str">
        <f>'МП пр.№1'!C19</f>
        <v>%</v>
      </c>
      <c r="D38" s="60">
        <f>'МП пр.№1'!D19</f>
        <v>5</v>
      </c>
      <c r="E38" s="60">
        <f>'МП пр.№1'!E19</f>
        <v>7</v>
      </c>
      <c r="F38" s="60">
        <f>'МП пр.№1'!F19</f>
        <v>8</v>
      </c>
      <c r="G38" s="60">
        <f>'МП пр.№1'!G19</f>
        <v>9</v>
      </c>
      <c r="H38" s="60">
        <f>'МП пр.№1'!H19</f>
        <v>10</v>
      </c>
      <c r="I38" s="60">
        <f>'МП пр.№1'!I19</f>
        <v>10</v>
      </c>
      <c r="J38" s="60">
        <f>'МП пр.№1'!J19</f>
        <v>10</v>
      </c>
    </row>
    <row r="39" spans="1:10" ht="38.25">
      <c r="A39" s="30">
        <f>'МП пр.№1'!A20</f>
        <v>2</v>
      </c>
      <c r="B39" s="32" t="str">
        <f>'МП пр.№1'!B20</f>
        <v>Осуществление селективного сбора твердых бытовых отходов (увеличение к 2013 году)</v>
      </c>
      <c r="C39" s="30" t="str">
        <f>'МП пр.№1'!C20</f>
        <v>%</v>
      </c>
      <c r="D39" s="60">
        <f>'МП пр.№1'!D20</f>
        <v>5</v>
      </c>
      <c r="E39" s="60">
        <f>'МП пр.№1'!E20</f>
        <v>10</v>
      </c>
      <c r="F39" s="60">
        <f>'МП пр.№1'!F20</f>
        <v>10</v>
      </c>
      <c r="G39" s="60">
        <f>'МП пр.№1'!G20</f>
        <v>10</v>
      </c>
      <c r="H39" s="60">
        <f>'МП пр.№1'!H20</f>
        <v>10</v>
      </c>
      <c r="I39" s="60">
        <f>'МП пр.№1'!I20</f>
        <v>10</v>
      </c>
      <c r="J39" s="60">
        <f>'МП пр.№1'!J20</f>
        <v>10</v>
      </c>
    </row>
    <row r="40" spans="1:10" ht="51">
      <c r="A40" s="30">
        <f>'МП пр.№1'!A21</f>
        <v>3</v>
      </c>
      <c r="B40" s="32" t="str">
        <f>'МП пр.№1'!B21</f>
        <v>Переработка выделенных после сортировки отходов полимерных материалов (увеличение к предыдущему году)</v>
      </c>
      <c r="C40" s="30" t="str">
        <f>'МП пр.№1'!C21</f>
        <v>%</v>
      </c>
      <c r="D40" s="60">
        <f>'МП пр.№1'!D21</f>
        <v>5</v>
      </c>
      <c r="E40" s="60">
        <f>'МП пр.№1'!E21</f>
        <v>5</v>
      </c>
      <c r="F40" s="60">
        <f>'МП пр.№1'!F21</f>
        <v>5</v>
      </c>
      <c r="G40" s="60">
        <f>'МП пр.№1'!G21</f>
        <v>5</v>
      </c>
      <c r="H40" s="60">
        <f>'МП пр.№1'!H21</f>
        <v>5</v>
      </c>
      <c r="I40" s="60">
        <f>'МП пр.№1'!I21</f>
        <v>5</v>
      </c>
      <c r="J40" s="60">
        <f>'МП пр.№1'!J21</f>
        <v>5</v>
      </c>
    </row>
    <row r="41" spans="1:10" ht="25.5">
      <c r="A41" s="30">
        <f>'МП пр.№1'!A22</f>
        <v>4</v>
      </c>
      <c r="B41" s="32" t="str">
        <f>'МП пр.№1'!B22</f>
        <v>Увеличение площади зеленых насаждений общего пользования</v>
      </c>
      <c r="C41" s="30" t="str">
        <f>'МП пр.№1'!C22</f>
        <v>кв.м \ человека</v>
      </c>
      <c r="D41" s="60">
        <f>'МП пр.№1'!D22</f>
        <v>0.1</v>
      </c>
      <c r="E41" s="60">
        <f>'МП пр.№1'!E22</f>
        <v>0.1</v>
      </c>
      <c r="F41" s="60">
        <f>'МП пр.№1'!F22</f>
        <v>0.1</v>
      </c>
      <c r="G41" s="60">
        <f>'МП пр.№1'!G22</f>
        <v>0.1</v>
      </c>
      <c r="H41" s="60">
        <f>'МП пр.№1'!H22</f>
        <v>0.1</v>
      </c>
      <c r="I41" s="60">
        <f>'МП пр.№1'!I22</f>
        <v>0.1</v>
      </c>
      <c r="J41" s="60">
        <f>'МП пр.№1'!J22</f>
        <v>0.1</v>
      </c>
    </row>
    <row r="42" spans="1:10" ht="19.5" customHeight="1">
      <c r="A42" s="30">
        <f>'МП пр.№1'!A23</f>
        <v>5</v>
      </c>
      <c r="B42" s="32" t="str">
        <f>'МП пр.№1'!B23</f>
        <v xml:space="preserve">Экологическое просвещение населения  </v>
      </c>
      <c r="C42" s="30" t="str">
        <f>'МП пр.№1'!C23</f>
        <v>тыс. человек</v>
      </c>
      <c r="D42" s="60">
        <f>'МП пр.№1'!D23</f>
        <v>0.55</v>
      </c>
      <c r="E42" s="60">
        <f>'МП пр.№1'!E23</f>
        <v>0.6</v>
      </c>
      <c r="F42" s="60">
        <f>'МП пр.№1'!F23</f>
        <v>0.65</v>
      </c>
      <c r="G42" s="60">
        <f>'МП пр.№1'!G23</f>
        <v>0.7</v>
      </c>
      <c r="H42" s="60">
        <f>'МП пр.№1'!H23</f>
        <v>0.75</v>
      </c>
      <c r="I42" s="60">
        <f>'МП пр.№1'!I23</f>
        <v>0.75</v>
      </c>
      <c r="J42" s="60">
        <f>'МП пр.№1'!J23</f>
        <v>0.75</v>
      </c>
    </row>
    <row r="59" spans="7:10" ht="15">
      <c r="G59" s="56"/>
      <c r="H59" s="56"/>
      <c r="I59" s="147" t="s">
        <v>11</v>
      </c>
      <c r="J59" s="147"/>
    </row>
    <row r="62" spans="1:10" ht="18.75">
      <c r="A62" s="151" t="s">
        <v>427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9" ht="18">
      <c r="A63" s="12"/>
      <c r="B63" s="10"/>
      <c r="C63" s="10"/>
      <c r="D63" s="10"/>
      <c r="E63" s="10"/>
      <c r="F63" s="10"/>
      <c r="G63" s="10"/>
      <c r="H63" s="10"/>
      <c r="I63" s="10"/>
    </row>
    <row r="64" spans="1:10" ht="15.75">
      <c r="A64" s="148" t="s">
        <v>354</v>
      </c>
      <c r="B64" s="155" t="s">
        <v>0</v>
      </c>
      <c r="C64" s="148" t="s">
        <v>355</v>
      </c>
      <c r="D64" s="155" t="s">
        <v>338</v>
      </c>
      <c r="E64" s="155"/>
      <c r="F64" s="155"/>
      <c r="G64" s="155"/>
      <c r="H64" s="155"/>
      <c r="I64" s="155"/>
      <c r="J64" s="155"/>
    </row>
    <row r="65" spans="1:10" ht="15.75">
      <c r="A65" s="149"/>
      <c r="B65" s="155"/>
      <c r="C65" s="149"/>
      <c r="D65" s="28" t="str">
        <f>'МП пр.№1'!D9</f>
        <v>2016 год</v>
      </c>
      <c r="E65" s="126" t="str">
        <f>'МП пр.№1'!E9</f>
        <v>2017 год</v>
      </c>
      <c r="F65" s="126" t="str">
        <f>'МП пр.№1'!F9</f>
        <v>2018 год</v>
      </c>
      <c r="G65" s="126" t="str">
        <f>'МП пр.№1'!G9</f>
        <v>2019 год</v>
      </c>
      <c r="H65" s="126" t="str">
        <f>'МП пр.№1'!H9</f>
        <v>2020 год</v>
      </c>
      <c r="I65" s="126" t="str">
        <f>'МП пр.№1'!I9</f>
        <v>2021 год</v>
      </c>
      <c r="J65" s="126" t="str">
        <f>'МП пр.№1'!J9</f>
        <v>2022 год</v>
      </c>
    </row>
    <row r="66" spans="1:10" ht="17.25" customHeight="1">
      <c r="A66" s="156" t="str">
        <f>'МП пр.№1'!A25:J25</f>
        <v>Группа А. Общие целевые показатели в области энергосбережения и повышения энергетической эффективности</v>
      </c>
      <c r="B66" s="156"/>
      <c r="C66" s="156"/>
      <c r="D66" s="156"/>
      <c r="E66" s="156"/>
      <c r="F66" s="156"/>
      <c r="G66" s="156"/>
      <c r="H66" s="156"/>
      <c r="I66" s="156"/>
      <c r="J66" s="156"/>
    </row>
    <row r="67" spans="1:10" ht="94.5" customHeight="1">
      <c r="A67" s="30" t="str">
        <f>'МП пр.№1'!A26</f>
        <v>А.1.</v>
      </c>
      <c r="B67" s="32" t="str">
        <f>'МП пр.№1'!B26</f>
        <v>Доля объемов электрической энергии (далее - ЭЭ),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v>
      </c>
      <c r="C67" s="30" t="str">
        <f>'МП пр.№1'!C26</f>
        <v>%</v>
      </c>
      <c r="D67" s="30">
        <f>'МП пр.№1'!D26</f>
        <v>100</v>
      </c>
      <c r="E67" s="30">
        <f>'МП пр.№1'!E26</f>
        <v>100</v>
      </c>
      <c r="F67" s="30">
        <f>'МП пр.№1'!F26</f>
        <v>100</v>
      </c>
      <c r="G67" s="30">
        <f>'МП пр.№1'!G26</f>
        <v>100</v>
      </c>
      <c r="H67" s="30">
        <f>'МП пр.№1'!H26</f>
        <v>100</v>
      </c>
      <c r="I67" s="30">
        <f>'МП пр.№1'!I26</f>
        <v>100</v>
      </c>
      <c r="J67" s="30">
        <f>'МП пр.№1'!J26</f>
        <v>100</v>
      </c>
    </row>
    <row r="68" spans="1:10" ht="91.5" customHeight="1">
      <c r="A68" s="30" t="str">
        <f>'МП пр.№1'!A27</f>
        <v>А.2.</v>
      </c>
      <c r="B68" s="32" t="str">
        <f>'МП пр.№1'!B27</f>
        <v>Доля объемов тепловой энергии (далее - ТЭ), расчеты за которую осуществляются с использованием приборов учета, в общем объеме ТЭ, потребляемой (используемой) на территории муниципального образования</v>
      </c>
      <c r="C68" s="30" t="str">
        <f>'МП пр.№1'!C27</f>
        <v>%</v>
      </c>
      <c r="D68" s="30">
        <f>'МП пр.№1'!D27</f>
        <v>100</v>
      </c>
      <c r="E68" s="30">
        <f>'МП пр.№1'!E27</f>
        <v>100</v>
      </c>
      <c r="F68" s="30">
        <f>'МП пр.№1'!F27</f>
        <v>100</v>
      </c>
      <c r="G68" s="30">
        <f>'МП пр.№1'!G27</f>
        <v>100</v>
      </c>
      <c r="H68" s="30">
        <f>'МП пр.№1'!H27</f>
        <v>100</v>
      </c>
      <c r="I68" s="30">
        <f>'МП пр.№1'!I27</f>
        <v>100</v>
      </c>
      <c r="J68" s="30">
        <f>'МП пр.№1'!J27</f>
        <v>100</v>
      </c>
    </row>
    <row r="69" spans="1:10" ht="78" customHeight="1">
      <c r="A69" s="30" t="str">
        <f>'МП пр.№1'!A28</f>
        <v>А.3.</v>
      </c>
      <c r="B69" s="32" t="str">
        <f>'МП пр.№1'!B28</f>
        <v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v>
      </c>
      <c r="C69" s="30" t="str">
        <f>'МП пр.№1'!C28</f>
        <v>%</v>
      </c>
      <c r="D69" s="30">
        <f>'МП пр.№1'!D28</f>
        <v>100</v>
      </c>
      <c r="E69" s="30">
        <f>'МП пр.№1'!E28</f>
        <v>100</v>
      </c>
      <c r="F69" s="30">
        <f>'МП пр.№1'!F28</f>
        <v>100</v>
      </c>
      <c r="G69" s="30">
        <f>'МП пр.№1'!G28</f>
        <v>100</v>
      </c>
      <c r="H69" s="30">
        <f>'МП пр.№1'!H28</f>
        <v>100</v>
      </c>
      <c r="I69" s="30">
        <f>'МП пр.№1'!I28</f>
        <v>100</v>
      </c>
      <c r="J69" s="30">
        <f>'МП пр.№1'!J28</f>
        <v>100</v>
      </c>
    </row>
    <row r="70" spans="1:10" ht="80.25" customHeight="1">
      <c r="A70" s="30" t="str">
        <f>'МП пр.№1'!A29</f>
        <v>А.4.</v>
      </c>
      <c r="B70" s="32" t="str">
        <f>'МП пр.№1'!B29</f>
        <v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v>
      </c>
      <c r="C70" s="30" t="str">
        <f>'МП пр.№1'!C29</f>
        <v>%</v>
      </c>
      <c r="D70" s="30">
        <f>'МП пр.№1'!D29</f>
        <v>0</v>
      </c>
      <c r="E70" s="30">
        <f>'МП пр.№1'!E29</f>
        <v>0</v>
      </c>
      <c r="F70" s="30">
        <f>'МП пр.№1'!F29</f>
        <v>0</v>
      </c>
      <c r="G70" s="30">
        <f>'МП пр.№1'!G29</f>
        <v>0</v>
      </c>
      <c r="H70" s="30">
        <f>'МП пр.№1'!H29</f>
        <v>0</v>
      </c>
      <c r="I70" s="30">
        <f>'МП пр.№1'!I29</f>
        <v>0</v>
      </c>
      <c r="J70" s="30">
        <f>'МП пр.№1'!J29</f>
        <v>0</v>
      </c>
    </row>
    <row r="71" spans="1:10" ht="89.25">
      <c r="A71" s="30" t="str">
        <f>'МП пр.№1'!A30</f>
        <v>А.5.</v>
      </c>
      <c r="B71" s="32" t="str">
        <f>'МП пр.№1'!B30</f>
        <v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v>
      </c>
      <c r="C71" s="30" t="str">
        <f>'МП пр.№1'!C30</f>
        <v>%</v>
      </c>
      <c r="D71" s="30">
        <f>'МП пр.№1'!D30</f>
        <v>90</v>
      </c>
      <c r="E71" s="30">
        <f>'МП пр.№1'!E30</f>
        <v>100</v>
      </c>
      <c r="F71" s="30">
        <f>'МП пр.№1'!F30</f>
        <v>100</v>
      </c>
      <c r="G71" s="30">
        <f>'МП пр.№1'!G30</f>
        <v>100</v>
      </c>
      <c r="H71" s="30">
        <f>'МП пр.№1'!H30</f>
        <v>100</v>
      </c>
      <c r="I71" s="30">
        <f>'МП пр.№1'!I30</f>
        <v>100</v>
      </c>
      <c r="J71" s="30">
        <f>'МП пр.№1'!J30</f>
        <v>100</v>
      </c>
    </row>
    <row r="72" spans="1:10" ht="102">
      <c r="A72" s="30" t="str">
        <f>'МП пр.№1'!A31</f>
        <v>А.6.</v>
      </c>
      <c r="B72" s="32" t="str">
        <f>'МП пр.№1'!B31</f>
        <v>Доля 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</v>
      </c>
      <c r="C72" s="30" t="str">
        <f>'МП пр.№1'!C31</f>
        <v>%</v>
      </c>
      <c r="D72" s="30">
        <f>'МП пр.№1'!D31</f>
        <v>0</v>
      </c>
      <c r="E72" s="30">
        <f>'МП пр.№1'!E31</f>
        <v>0</v>
      </c>
      <c r="F72" s="30">
        <f>'МП пр.№1'!F31</f>
        <v>0</v>
      </c>
      <c r="G72" s="30">
        <f>'МП пр.№1'!G31</f>
        <v>0</v>
      </c>
      <c r="H72" s="30">
        <f>'МП пр.№1'!H31</f>
        <v>0</v>
      </c>
      <c r="I72" s="30">
        <f>'МП пр.№1'!I31</f>
        <v>0</v>
      </c>
      <c r="J72" s="30">
        <f>'МП пр.№1'!J31</f>
        <v>0</v>
      </c>
    </row>
    <row r="73" spans="1:10" ht="78" customHeight="1">
      <c r="A73" s="105" t="str">
        <f>'МП пр.№1'!A32</f>
        <v>А.7.</v>
      </c>
      <c r="B73" s="107" t="str">
        <f>'МП пр.№1'!B32</f>
        <v>Доля тепловой энергии, отпущенной в тепловые сети с источников тепла, функционирующих в режиме комбинированной выработки тепловой и электрической энергии в системах централизованного теплоснабжения</v>
      </c>
      <c r="C73" s="105" t="str">
        <f>'МП пр.№1'!C32</f>
        <v>%</v>
      </c>
      <c r="D73" s="105">
        <f>'МП пр.№1'!D32</f>
        <v>0</v>
      </c>
      <c r="E73" s="105">
        <f>'МП пр.№1'!E32</f>
        <v>0</v>
      </c>
      <c r="F73" s="105">
        <f>'МП пр.№1'!F32</f>
        <v>0</v>
      </c>
      <c r="G73" s="105">
        <f>'МП пр.№1'!G32</f>
        <v>0</v>
      </c>
      <c r="H73" s="105">
        <f>'МП пр.№1'!H32</f>
        <v>0</v>
      </c>
      <c r="I73" s="105">
        <f>'МП пр.№1'!I32</f>
        <v>0</v>
      </c>
      <c r="J73" s="105">
        <f>'МП пр.№1'!J32</f>
        <v>0</v>
      </c>
    </row>
    <row r="74" spans="1:10" ht="29.25" customHeight="1">
      <c r="A74" s="156" t="str">
        <f>'МП пр.№1'!A33:J33</f>
        <v>Группа С. Целевые показатели в области энергосбережения и повышения энергетической эффективности в муниципальном секторе</v>
      </c>
      <c r="B74" s="156"/>
      <c r="C74" s="156"/>
      <c r="D74" s="156"/>
      <c r="E74" s="156"/>
      <c r="F74" s="156"/>
      <c r="G74" s="156"/>
      <c r="H74" s="156"/>
      <c r="I74" s="156"/>
      <c r="J74" s="156"/>
    </row>
    <row r="75" spans="1:10" ht="52.5" customHeight="1">
      <c r="A75" s="30" t="str">
        <f>'МП пр.№1'!A34</f>
        <v>С.1.</v>
      </c>
      <c r="B75" s="32" t="str">
        <f>'МП пр.№1'!B34</f>
        <v>Удельный расход ЭЭ на снабжение органа местного самоуправления и муниципальных учреждений  (в расчете на 1 кв. метр общей площади)</v>
      </c>
      <c r="C75" s="30" t="str">
        <f>'МП пр.№1'!C34</f>
        <v>кВтч/кВ.м.</v>
      </c>
      <c r="D75" s="30">
        <f>'МП пр.№1'!D34</f>
        <v>14.44</v>
      </c>
      <c r="E75" s="30">
        <f>'МП пр.№1'!E34</f>
        <v>14.01</v>
      </c>
      <c r="F75" s="30">
        <f>'МП пр.№1'!F34</f>
        <v>13.59</v>
      </c>
      <c r="G75" s="30">
        <f>'МП пр.№1'!G34</f>
        <v>13.59</v>
      </c>
      <c r="H75" s="30">
        <f>'МП пр.№1'!H34</f>
        <v>13.59</v>
      </c>
      <c r="I75" s="30">
        <f>'МП пр.№1'!I34</f>
        <v>13.59</v>
      </c>
      <c r="J75" s="30">
        <f>'МП пр.№1'!J34</f>
        <v>13.59</v>
      </c>
    </row>
    <row r="76" spans="1:10" ht="55.5" customHeight="1">
      <c r="A76" s="30" t="str">
        <f>'МП пр.№1'!A35</f>
        <v>С.2.</v>
      </c>
      <c r="B76" s="32" t="str">
        <f>'МП пр.№1'!B35</f>
        <v>Удельный расход ТЭ на снабжение органа местного самоуправления и муниципальных учреждений (в расчете на 1 кв. метр общей площади</v>
      </c>
      <c r="C76" s="30" t="str">
        <f>'МП пр.№1'!C35</f>
        <v>Гкал/кв.м.</v>
      </c>
      <c r="D76" s="30">
        <f>'МП пр.№1'!D35</f>
        <v>0.14</v>
      </c>
      <c r="E76" s="30">
        <f>'МП пр.№1'!E35</f>
        <v>0.14</v>
      </c>
      <c r="F76" s="30">
        <f>'МП пр.№1'!F35</f>
        <v>0.14</v>
      </c>
      <c r="G76" s="30">
        <f>'МП пр.№1'!G35</f>
        <v>0.14</v>
      </c>
      <c r="H76" s="30">
        <f>'МП пр.№1'!H35</f>
        <v>0.14</v>
      </c>
      <c r="I76" s="30">
        <f>'МП пр.№1'!I35</f>
        <v>0.14</v>
      </c>
      <c r="J76" s="30">
        <f>'МП пр.№1'!J35</f>
        <v>0.14</v>
      </c>
    </row>
    <row r="77" spans="1:10" ht="51">
      <c r="A77" s="30" t="str">
        <f>'МП пр.№1'!A36</f>
        <v>С.3.</v>
      </c>
      <c r="B77" s="32" t="str">
        <f>'МП пр.№1'!B36</f>
        <v>Удельный расход холодной воды на  снабжение органа местного самоуправления и муниципальных учреждений ( в расчете на 1 человека)</v>
      </c>
      <c r="C77" s="30" t="str">
        <f>'МП пр.№1'!C36</f>
        <v>куб.м/чел.</v>
      </c>
      <c r="D77" s="30">
        <f>'МП пр.№1'!D36</f>
        <v>8.15</v>
      </c>
      <c r="E77" s="30">
        <f>'МП пр.№1'!E36</f>
        <v>8.07</v>
      </c>
      <c r="F77" s="30">
        <f>'МП пр.№1'!F36</f>
        <v>7.99</v>
      </c>
      <c r="G77" s="30">
        <f>'МП пр.№1'!G36</f>
        <v>7.99</v>
      </c>
      <c r="H77" s="30">
        <f>'МП пр.№1'!H36</f>
        <v>7.99</v>
      </c>
      <c r="I77" s="30">
        <f>'МП пр.№1'!I36</f>
        <v>7.99</v>
      </c>
      <c r="J77" s="30">
        <f>'МП пр.№1'!J36</f>
        <v>7.99</v>
      </c>
    </row>
    <row r="78" spans="1:10" ht="51">
      <c r="A78" s="30" t="str">
        <f>'МП пр.№1'!A37</f>
        <v>С.4.</v>
      </c>
      <c r="B78" s="32" t="str">
        <f>'МП пр.№1'!B37</f>
        <v>Удельный расход горячей воды на снабжение органа местного самоуправления и  муниципальных учреждений ( в расчете на 1 человека)</v>
      </c>
      <c r="C78" s="30" t="str">
        <f>'МП пр.№1'!C37</f>
        <v>куб.м/чел.</v>
      </c>
      <c r="D78" s="30">
        <f>'МП пр.№1'!D37</f>
        <v>0</v>
      </c>
      <c r="E78" s="30">
        <f>'МП пр.№1'!E37</f>
        <v>0</v>
      </c>
      <c r="F78" s="30">
        <f>'МП пр.№1'!F37</f>
        <v>0</v>
      </c>
      <c r="G78" s="30">
        <f>'МП пр.№1'!G37</f>
        <v>0</v>
      </c>
      <c r="H78" s="30">
        <f>'МП пр.№1'!H37</f>
        <v>0</v>
      </c>
      <c r="I78" s="30">
        <f>'МП пр.№1'!I37</f>
        <v>0</v>
      </c>
      <c r="J78" s="30">
        <f>'МП пр.№1'!J37</f>
        <v>0</v>
      </c>
    </row>
    <row r="79" spans="1:10" ht="54.75" customHeight="1">
      <c r="A79" s="30" t="str">
        <f>'МП пр.№1'!A38</f>
        <v>С.5.</v>
      </c>
      <c r="B79" s="32" t="str">
        <f>'МП пр.№1'!B38</f>
        <v>Удельный расход природного газа на снабжение органа местного самоуправления и муниципальных учреждений (в расчете на 1 человека)</v>
      </c>
      <c r="C79" s="30" t="str">
        <f>'МП пр.№1'!C38</f>
        <v>куб.м/чел.</v>
      </c>
      <c r="D79" s="30">
        <f>'МП пр.№1'!D38</f>
        <v>920.58</v>
      </c>
      <c r="E79" s="30">
        <f>'МП пр.№1'!E38</f>
        <v>918.54</v>
      </c>
      <c r="F79" s="30">
        <f>'МП пр.№1'!F38</f>
        <v>917.62</v>
      </c>
      <c r="G79" s="30">
        <f>'МП пр.№1'!G38</f>
        <v>917.62</v>
      </c>
      <c r="H79" s="30">
        <f>'МП пр.№1'!H38</f>
        <v>917.62</v>
      </c>
      <c r="I79" s="30">
        <f>'МП пр.№1'!I38</f>
        <v>917.62</v>
      </c>
      <c r="J79" s="30">
        <f>'МП пр.№1'!J38</f>
        <v>917.62</v>
      </c>
    </row>
    <row r="80" spans="1:10" ht="127.5">
      <c r="A80" s="30" t="str">
        <f>'МП пр.№1'!A39</f>
        <v>С.6.</v>
      </c>
      <c r="B80" s="32" t="str">
        <f>'МП пр.№1'!B39</f>
        <v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подпрограммы</v>
      </c>
      <c r="C80" s="30" t="str">
        <f>'МП пр.№1'!C39</f>
        <v>тыс.руб.</v>
      </c>
      <c r="D80" s="30">
        <f>'МП пр.№1'!D39</f>
        <v>0</v>
      </c>
      <c r="E80" s="30">
        <f>'МП пр.№1'!E39</f>
        <v>0</v>
      </c>
      <c r="F80" s="30">
        <f>'МП пр.№1'!F39</f>
        <v>0</v>
      </c>
      <c r="G80" s="30">
        <f>'МП пр.№1'!G39</f>
        <v>0</v>
      </c>
      <c r="H80" s="30">
        <f>'МП пр.№1'!H39</f>
        <v>0</v>
      </c>
      <c r="I80" s="30">
        <f>'МП пр.№1'!I39</f>
        <v>0</v>
      </c>
      <c r="J80" s="30">
        <f>'МП пр.№1'!J39</f>
        <v>0</v>
      </c>
    </row>
    <row r="81" spans="1:10" ht="51">
      <c r="A81" s="30" t="str">
        <f>'МП пр.№1'!A40</f>
        <v>С.7.</v>
      </c>
      <c r="B81" s="32" t="str">
        <f>'МП пр.№1'!B40</f>
        <v>Количество энергосервисных договоров (контрактов), заключенных органами местного самоуправления и муниципальными заказчиками</v>
      </c>
      <c r="C81" s="30" t="str">
        <f>'МП пр.№1'!C40</f>
        <v>ед.</v>
      </c>
      <c r="D81" s="30">
        <f>'МП пр.№1'!D40</f>
        <v>0</v>
      </c>
      <c r="E81" s="30">
        <f>'МП пр.№1'!E40</f>
        <v>0</v>
      </c>
      <c r="F81" s="30">
        <f>'МП пр.№1'!F40</f>
        <v>0</v>
      </c>
      <c r="G81" s="30">
        <f>'МП пр.№1'!G40</f>
        <v>0</v>
      </c>
      <c r="H81" s="30">
        <f>'МП пр.№1'!H40</f>
        <v>0</v>
      </c>
      <c r="I81" s="30">
        <f>'МП пр.№1'!I40</f>
        <v>0</v>
      </c>
      <c r="J81" s="30">
        <f>'МП пр.№1'!J40</f>
        <v>0</v>
      </c>
    </row>
    <row r="82" spans="1:10" ht="133.5" customHeight="1">
      <c r="A82" s="105" t="str">
        <f>'МП пр.№1'!A41</f>
        <v>С.8.</v>
      </c>
      <c r="B82" s="107" t="str">
        <f>'МП пр.№1'!B41</f>
        <v>Доля светодиодных источников света в освещении зданий, строений, сооружений, находящихся на праве оперативного управления у органов местного самоуправления, муниципальных учреждений (автономных, бюджетных, казенных) от общего количества источников света в указанных зданиях, строениях, сооружениях</v>
      </c>
      <c r="C82" s="105" t="str">
        <f>'МП пр.№1'!C41</f>
        <v>%</v>
      </c>
      <c r="D82" s="105">
        <f>'МП пр.№1'!D41</f>
        <v>5.36</v>
      </c>
      <c r="E82" s="105">
        <f>'МП пр.№1'!E41</f>
        <v>5.62</v>
      </c>
      <c r="F82" s="105">
        <f>'МП пр.№1'!F41</f>
        <v>5.85</v>
      </c>
      <c r="G82" s="105">
        <f>'МП пр.№1'!G41</f>
        <v>6.07</v>
      </c>
      <c r="H82" s="105">
        <f>'МП пр.№1'!H41</f>
        <v>6.29</v>
      </c>
      <c r="I82" s="105">
        <f>'МП пр.№1'!I41</f>
        <v>6.52</v>
      </c>
      <c r="J82" s="105">
        <f>'МП пр.№1'!J41</f>
        <v>6.52</v>
      </c>
    </row>
    <row r="83" spans="1:10" ht="141.75" customHeight="1">
      <c r="A83" s="105" t="str">
        <f>'МП пр.№1'!A42</f>
        <v>С.9.</v>
      </c>
      <c r="B83" s="107" t="str">
        <f>'МП пр.№1'!B42</f>
        <v>Доля зданий, стоений, сооружений, находящихся на праве оперативного управления у органов местного самоуправления, муниципальных учреждений (автономных, бюджетных, казенных) от общего количества указанных зданий, строений, сооружений, оснащенных индивидуальными тепловыми пунктами с автоматическим регулированием температуры теплоносителя</v>
      </c>
      <c r="C83" s="105" t="str">
        <f>'МП пр.№1'!C42</f>
        <v>%</v>
      </c>
      <c r="D83" s="105">
        <f>'МП пр.№1'!D42</f>
        <v>20</v>
      </c>
      <c r="E83" s="105">
        <f>'МП пр.№1'!E42</f>
        <v>20</v>
      </c>
      <c r="F83" s="105">
        <f>'МП пр.№1'!F42</f>
        <v>20</v>
      </c>
      <c r="G83" s="105">
        <f>'МП пр.№1'!G42</f>
        <v>20</v>
      </c>
      <c r="H83" s="105">
        <f>'МП пр.№1'!H42</f>
        <v>20</v>
      </c>
      <c r="I83" s="105">
        <f>'МП пр.№1'!I42</f>
        <v>20</v>
      </c>
      <c r="J83" s="105">
        <f>'МП пр.№1'!J42</f>
        <v>20</v>
      </c>
    </row>
    <row r="84" spans="1:10" ht="51">
      <c r="A84" s="105" t="str">
        <f>'МП пр.№1'!A43</f>
        <v>С.10.</v>
      </c>
      <c r="B84" s="107" t="str">
        <f>'МП пр.№1'!B43</f>
        <v>Доля муниципальных учреждений, предоставивших энергетическую декларацию за отчетный год от общего колличества указанных учреждений</v>
      </c>
      <c r="C84" s="105" t="str">
        <f>'МП пр.№1'!C43</f>
        <v>%</v>
      </c>
      <c r="D84" s="105">
        <f>'МП пр.№1'!D43</f>
        <v>100</v>
      </c>
      <c r="E84" s="105">
        <f>'МП пр.№1'!E43</f>
        <v>100</v>
      </c>
      <c r="F84" s="105">
        <f>'МП пр.№1'!F43</f>
        <v>100</v>
      </c>
      <c r="G84" s="105">
        <f>'МП пр.№1'!G43</f>
        <v>100</v>
      </c>
      <c r="H84" s="105">
        <f>'МП пр.№1'!H43</f>
        <v>100</v>
      </c>
      <c r="I84" s="105">
        <f>'МП пр.№1'!I43</f>
        <v>100</v>
      </c>
      <c r="J84" s="105">
        <f>'МП пр.№1'!J43</f>
        <v>100</v>
      </c>
    </row>
    <row r="85" spans="1:10" ht="21" customHeight="1">
      <c r="A85" s="156" t="str">
        <f>'МП пр.№1'!A44:J44</f>
        <v>Группа D. Целевые показатели в области энергосбережения и повышения энергетической эффективности в жилищном фонде</v>
      </c>
      <c r="B85" s="156"/>
      <c r="C85" s="156"/>
      <c r="D85" s="156"/>
      <c r="E85" s="156"/>
      <c r="F85" s="156"/>
      <c r="G85" s="156"/>
      <c r="H85" s="156"/>
      <c r="I85" s="156"/>
      <c r="J85" s="156"/>
    </row>
    <row r="86" spans="1:10" ht="38.25">
      <c r="A86" s="30" t="str">
        <f>'МП пр.№1'!A45</f>
        <v>D.1.</v>
      </c>
      <c r="B86" s="32" t="str">
        <f>'МП пр.№1'!B45</f>
        <v>Удельный расход ТЭ в многоквартирных домах ( в расчете на 1 кв. метр общей площади)</v>
      </c>
      <c r="C86" s="30" t="str">
        <f>'МП пр.№1'!C45</f>
        <v>Гкал/кв.м.</v>
      </c>
      <c r="D86" s="30">
        <f>'МП пр.№1'!D45</f>
        <v>0.23</v>
      </c>
      <c r="E86" s="30">
        <f>'МП пр.№1'!E45</f>
        <v>0.23</v>
      </c>
      <c r="F86" s="30">
        <f>'МП пр.№1'!F45</f>
        <v>0.23</v>
      </c>
      <c r="G86" s="30">
        <f>'МП пр.№1'!G45</f>
        <v>0.23</v>
      </c>
      <c r="H86" s="30">
        <f>'МП пр.№1'!H45</f>
        <v>0.23</v>
      </c>
      <c r="I86" s="30">
        <f>'МП пр.№1'!I45</f>
        <v>0.23</v>
      </c>
      <c r="J86" s="30">
        <f>'МП пр.№1'!J45</f>
        <v>0.23</v>
      </c>
    </row>
    <row r="87" spans="1:10" ht="38.25">
      <c r="A87" s="30" t="str">
        <f>'МП пр.№1'!A46</f>
        <v>D.2.</v>
      </c>
      <c r="B87" s="32" t="str">
        <f>'МП пр.№1'!B46</f>
        <v>Удельный расход холодной воды в многоквартирных домах (в расчете на 1 жителя)</v>
      </c>
      <c r="C87" s="30" t="str">
        <f>'МП пр.№1'!C46</f>
        <v>куб.м./чел.</v>
      </c>
      <c r="D87" s="30">
        <f>'МП пр.№1'!D46</f>
        <v>17.93</v>
      </c>
      <c r="E87" s="30">
        <f>'МП пр.№1'!E46</f>
        <v>17.4</v>
      </c>
      <c r="F87" s="30">
        <f>'МП пр.№1'!F46</f>
        <v>16.87</v>
      </c>
      <c r="G87" s="30">
        <f>'МП пр.№1'!G46</f>
        <v>16.87</v>
      </c>
      <c r="H87" s="30">
        <f>'МП пр.№1'!H46</f>
        <v>16.87</v>
      </c>
      <c r="I87" s="30">
        <f>'МП пр.№1'!I46</f>
        <v>16.87</v>
      </c>
      <c r="J87" s="30">
        <f>'МП пр.№1'!J46</f>
        <v>16.87</v>
      </c>
    </row>
    <row r="88" spans="1:10" ht="38.25">
      <c r="A88" s="30" t="str">
        <f>'МП пр.№1'!A47</f>
        <v>D.3.</v>
      </c>
      <c r="B88" s="32" t="str">
        <f>'МП пр.№1'!B47</f>
        <v>Удельный расход горячей воды в многоквартирных домах (в расчете на 1 жителя)</v>
      </c>
      <c r="C88" s="30" t="str">
        <f>'МП пр.№1'!C47</f>
        <v>куб.м./чел.</v>
      </c>
      <c r="D88" s="30">
        <f>'МП пр.№1'!D47</f>
        <v>0</v>
      </c>
      <c r="E88" s="30">
        <f>'МП пр.№1'!E47</f>
        <v>0</v>
      </c>
      <c r="F88" s="30">
        <f>'МП пр.№1'!F47</f>
        <v>0</v>
      </c>
      <c r="G88" s="30">
        <f>'МП пр.№1'!G47</f>
        <v>0</v>
      </c>
      <c r="H88" s="30">
        <f>'МП пр.№1'!H47</f>
        <v>0</v>
      </c>
      <c r="I88" s="30">
        <f>'МП пр.№1'!I47</f>
        <v>0</v>
      </c>
      <c r="J88" s="30">
        <f>'МП пр.№1'!J47</f>
        <v>0</v>
      </c>
    </row>
    <row r="89" spans="1:10" ht="38.25">
      <c r="A89" s="30" t="str">
        <f>'МП пр.№1'!A48</f>
        <v>D.4.</v>
      </c>
      <c r="B89" s="32" t="str">
        <f>'МП пр.№1'!B48</f>
        <v>Удельный расход ЭЭ в многоквартирных домах (в расчете на 1 кв. метр общей площади)</v>
      </c>
      <c r="C89" s="30" t="str">
        <f>'МП пр.№1'!C48</f>
        <v>кВтч/кВ.м.</v>
      </c>
      <c r="D89" s="30">
        <f>'МП пр.№1'!D48</f>
        <v>0.02</v>
      </c>
      <c r="E89" s="30">
        <f>'МП пр.№1'!E48</f>
        <v>0.02</v>
      </c>
      <c r="F89" s="30">
        <f>'МП пр.№1'!F48</f>
        <v>0.02</v>
      </c>
      <c r="G89" s="30">
        <f>'МП пр.№1'!G48</f>
        <v>0.02</v>
      </c>
      <c r="H89" s="30">
        <f>'МП пр.№1'!H48</f>
        <v>0.02</v>
      </c>
      <c r="I89" s="30">
        <f>'МП пр.№1'!I48</f>
        <v>0.02</v>
      </c>
      <c r="J89" s="30">
        <f>'МП пр.№1'!J48</f>
        <v>0.02</v>
      </c>
    </row>
    <row r="90" spans="1:10" ht="63.75">
      <c r="A90" s="30" t="str">
        <f>'МП пр.№1'!A49</f>
        <v>D.5.</v>
      </c>
      <c r="B90" s="32" t="str">
        <f>'МП пр.№1'!B49</f>
        <v>Удельный расход природного газа в  многоквартирных домах с индивидуальными системами газового отопления (в расчете на 1 кв. метр общей площади)</v>
      </c>
      <c r="C90" s="30" t="str">
        <f>'МП пр.№1'!C49</f>
        <v>тыс.куб.м/  кв.м</v>
      </c>
      <c r="D90" s="30">
        <f>'МП пр.№1'!D49</f>
        <v>0.003</v>
      </c>
      <c r="E90" s="30">
        <f>'МП пр.№1'!E49</f>
        <v>0.003</v>
      </c>
      <c r="F90" s="30">
        <f>'МП пр.№1'!F49</f>
        <v>0.003</v>
      </c>
      <c r="G90" s="30">
        <f>'МП пр.№1'!G49</f>
        <v>0.003</v>
      </c>
      <c r="H90" s="30">
        <f>'МП пр.№1'!H49</f>
        <v>0.003</v>
      </c>
      <c r="I90" s="30">
        <f>'МП пр.№1'!I49</f>
        <v>0.003</v>
      </c>
      <c r="J90" s="30">
        <f>'МП пр.№1'!J49</f>
        <v>0.003</v>
      </c>
    </row>
    <row r="91" spans="1:10" ht="51">
      <c r="A91" s="30" t="str">
        <f>'МП пр.№1'!A50</f>
        <v>D.6.</v>
      </c>
      <c r="B91" s="32" t="str">
        <f>'МП пр.№1'!B50</f>
        <v>Удельный расход природного газа в многоквартирных домах с иными системами теплоснабжения (в расчете на 1 жителя)</v>
      </c>
      <c r="C91" s="30" t="str">
        <f>'МП пр.№1'!C50</f>
        <v>тыс.куб.м/   кв.м</v>
      </c>
      <c r="D91" s="30">
        <f>'МП пр.№1'!D50</f>
        <v>3.8</v>
      </c>
      <c r="E91" s="30">
        <f>'МП пр.№1'!E50</f>
        <v>3.75</v>
      </c>
      <c r="F91" s="30">
        <f>'МП пр.№1'!F50</f>
        <v>3.71</v>
      </c>
      <c r="G91" s="30">
        <f>'МП пр.№1'!G50</f>
        <v>3.71</v>
      </c>
      <c r="H91" s="30">
        <f>'МП пр.№1'!H50</f>
        <v>3.71</v>
      </c>
      <c r="I91" s="30">
        <f>'МП пр.№1'!I50</f>
        <v>3.71</v>
      </c>
      <c r="J91" s="30">
        <f>'МП пр.№1'!J50</f>
        <v>3.71</v>
      </c>
    </row>
    <row r="92" spans="1:10" ht="38.25">
      <c r="A92" s="30" t="str">
        <f>'МП пр.№1'!A51</f>
        <v>D.7.</v>
      </c>
      <c r="B92" s="32" t="str">
        <f>'МП пр.№1'!B51</f>
        <v>Удельный суммарный расход энергетических ресурсов в многоквартирных домах</v>
      </c>
      <c r="C92" s="30" t="str">
        <f>'МП пр.№1'!C51</f>
        <v>т.у.т./кВ.м.</v>
      </c>
      <c r="D92" s="30">
        <f>'МП пр.№1'!D51</f>
        <v>0.036</v>
      </c>
      <c r="E92" s="30">
        <f>'МП пр.№1'!E51</f>
        <v>0.031</v>
      </c>
      <c r="F92" s="30">
        <f>'МП пр.№1'!F51</f>
        <v>0.028</v>
      </c>
      <c r="G92" s="30">
        <f>'МП пр.№1'!G51</f>
        <v>0.028</v>
      </c>
      <c r="H92" s="30">
        <f>'МП пр.№1'!H51</f>
        <v>0.028</v>
      </c>
      <c r="I92" s="30">
        <f>'МП пр.№1'!I51</f>
        <v>0.028</v>
      </c>
      <c r="J92" s="30">
        <f>'МП пр.№1'!J51</f>
        <v>0.028</v>
      </c>
    </row>
    <row r="93" spans="1:10" ht="28.5" customHeight="1">
      <c r="A93" s="105" t="str">
        <f>'МП пр.№1'!A52</f>
        <v>D.8.</v>
      </c>
      <c r="B93" s="107" t="str">
        <f>'МП пр.№1'!B52</f>
        <v>Удельный расход ЭЭ на общедомовые нужды в многоквартирных домах</v>
      </c>
      <c r="C93" s="105" t="str">
        <f>'МП пр.№1'!C52</f>
        <v>кВт*ч/кв.м</v>
      </c>
      <c r="D93" s="105">
        <f>'МП пр.№1'!D52</f>
        <v>0.73</v>
      </c>
      <c r="E93" s="105">
        <f>'МП пр.№1'!E52</f>
        <v>0.12</v>
      </c>
      <c r="F93" s="105">
        <f>'МП пр.№1'!F52</f>
        <v>0.12</v>
      </c>
      <c r="G93" s="105">
        <f>'МП пр.№1'!G52</f>
        <v>0.12</v>
      </c>
      <c r="H93" s="105">
        <f>'МП пр.№1'!H52</f>
        <v>0.12</v>
      </c>
      <c r="I93" s="105">
        <f>'МП пр.№1'!I52</f>
        <v>0.12</v>
      </c>
      <c r="J93" s="105">
        <f>'МП пр.№1'!J52</f>
        <v>0.12</v>
      </c>
    </row>
    <row r="94" spans="1:10" ht="120.75" customHeight="1">
      <c r="A94" s="105" t="str">
        <f>'МП пр.№1'!A53</f>
        <v>D.9.</v>
      </c>
      <c r="B94" s="107" t="str">
        <f>'МП пр.№1'!B53</f>
        <v>Доля многоквартирных домов, жилых домов (домовладений), оснащенных коллективными (общедомовыми) приборами учета энергетических ресурсов, находящихся на праве собственности лица, осуществляющего поставки ресурсов, по видам коммунальных ресурсов от общего числа многоквартирных домов</v>
      </c>
      <c r="C94" s="105" t="str">
        <f>'МП пр.№1'!C53</f>
        <v>%</v>
      </c>
      <c r="D94" s="105">
        <f>'МП пр.№1'!D53</f>
        <v>0</v>
      </c>
      <c r="E94" s="105">
        <f>'МП пр.№1'!E53</f>
        <v>0</v>
      </c>
      <c r="F94" s="105">
        <f>'МП пр.№1'!F53</f>
        <v>0</v>
      </c>
      <c r="G94" s="105">
        <f>'МП пр.№1'!G53</f>
        <v>0</v>
      </c>
      <c r="H94" s="105">
        <f>'МП пр.№1'!H53</f>
        <v>0</v>
      </c>
      <c r="I94" s="105">
        <f>'МП пр.№1'!I53</f>
        <v>0</v>
      </c>
      <c r="J94" s="105">
        <f>'МП пр.№1'!J53</f>
        <v>0</v>
      </c>
    </row>
    <row r="95" spans="1:10" ht="120" customHeight="1">
      <c r="A95" s="105" t="str">
        <f>'МП пр.№1'!A54</f>
        <v>D.10.</v>
      </c>
      <c r="B95" s="107" t="str">
        <f>'МП пр.№1'!B54</f>
        <v>Доля жилых, нежилых помещений в многоквартирном доме, жилом доме (домовладении), оснащенных индивидуальными приборами учета ЭЭ, для измерения которого используется прибор учета, от общего количества жилых, нежилых помещений в многоквартирных домах, жилых домах (домовладениях)</v>
      </c>
      <c r="C95" s="105" t="str">
        <f>'МП пр.№1'!C54</f>
        <v>%</v>
      </c>
      <c r="D95" s="105">
        <f>'МП пр.№1'!D54</f>
        <v>100</v>
      </c>
      <c r="E95" s="105">
        <f>'МП пр.№1'!E54</f>
        <v>100</v>
      </c>
      <c r="F95" s="105">
        <f>'МП пр.№1'!F54</f>
        <v>100</v>
      </c>
      <c r="G95" s="105">
        <f>'МП пр.№1'!G54</f>
        <v>100</v>
      </c>
      <c r="H95" s="105">
        <f>'МП пр.№1'!H54</f>
        <v>100</v>
      </c>
      <c r="I95" s="105">
        <f>'МП пр.№1'!I54</f>
        <v>100</v>
      </c>
      <c r="J95" s="105">
        <f>'МП пр.№1'!J54</f>
        <v>100</v>
      </c>
    </row>
    <row r="96" spans="1:10" ht="115.5" customHeight="1">
      <c r="A96" s="105" t="str">
        <f>'МП пр.№1'!A55</f>
        <v>D.11.</v>
      </c>
      <c r="B96" s="107" t="str">
        <f>'МП пр.№1'!B55</f>
        <v>Доля жилых, нежилых помещений в многоквартирном доме, жилом доме (домовладении), оснащенных индивидуальными приборами учета холодной воды, для измерения которого используется прибор учета, от общего количества жилых, нежилых помещений в многоквартирных домах, жилых домах (домовладениях)</v>
      </c>
      <c r="C96" s="105" t="str">
        <f>'МП пр.№1'!C55</f>
        <v>%</v>
      </c>
      <c r="D96" s="105">
        <f>'МП пр.№1'!D55</f>
        <v>94</v>
      </c>
      <c r="E96" s="105">
        <f>'МП пр.№1'!E55</f>
        <v>94</v>
      </c>
      <c r="F96" s="105">
        <f>'МП пр.№1'!F55</f>
        <v>94</v>
      </c>
      <c r="G96" s="105">
        <f>'МП пр.№1'!G55</f>
        <v>94</v>
      </c>
      <c r="H96" s="105">
        <f>'МП пр.№1'!H55</f>
        <v>94</v>
      </c>
      <c r="I96" s="105">
        <f>'МП пр.№1'!I55</f>
        <v>94</v>
      </c>
      <c r="J96" s="105">
        <f>'МП пр.№1'!J55</f>
        <v>94</v>
      </c>
    </row>
    <row r="97" spans="1:10" ht="38.25">
      <c r="A97" s="105" t="str">
        <f>'МП пр.№1'!A56</f>
        <v>D.12.</v>
      </c>
      <c r="B97" s="107" t="str">
        <f>'МП пр.№1'!B56</f>
        <v>Доля многоквартирных домов, имеющих класс эффективности здания не ниже "В"</v>
      </c>
      <c r="C97" s="105" t="str">
        <f>'МП пр.№1'!C56</f>
        <v>%</v>
      </c>
      <c r="D97" s="105">
        <f>'МП пр.№1'!D56</f>
        <v>5.36</v>
      </c>
      <c r="E97" s="105">
        <f>'МП пр.№1'!E56</f>
        <v>5.36</v>
      </c>
      <c r="F97" s="105">
        <f>'МП пр.№1'!F56</f>
        <v>5.36</v>
      </c>
      <c r="G97" s="105">
        <f>'МП пр.№1'!G56</f>
        <v>5.36</v>
      </c>
      <c r="H97" s="105">
        <f>'МП пр.№1'!H56</f>
        <v>5.36</v>
      </c>
      <c r="I97" s="105">
        <f>'МП пр.№1'!I56</f>
        <v>5.36</v>
      </c>
      <c r="J97" s="105">
        <f>'МП пр.№1'!J56</f>
        <v>5.36</v>
      </c>
    </row>
    <row r="98" spans="1:10" ht="32.25" customHeight="1">
      <c r="A98" s="189" t="str">
        <f>'МП пр.№1'!A57:I57</f>
        <v>Группа Е. Целевые показатели в области энергосбережения и повышения энергетической эффективности в системах коммунальной инфраструктуры</v>
      </c>
      <c r="B98" s="190"/>
      <c r="C98" s="190"/>
      <c r="D98" s="190"/>
      <c r="E98" s="190"/>
      <c r="F98" s="190"/>
      <c r="G98" s="190"/>
      <c r="H98" s="190"/>
      <c r="I98" s="191"/>
      <c r="J98" s="17"/>
    </row>
    <row r="99" spans="1:10" ht="38.25">
      <c r="A99" s="30" t="str">
        <f>'МП пр.№1'!A58</f>
        <v>Е.1.</v>
      </c>
      <c r="B99" s="32" t="str">
        <f>'МП пр.№1'!B58</f>
        <v>Удельный расход топлива на выработку тепловой энергии на тепловых электростанциях</v>
      </c>
      <c r="C99" s="30" t="str">
        <f>'МП пр.№1'!C58</f>
        <v>т.у.т./кВтч</v>
      </c>
      <c r="D99" s="30">
        <f>'МП пр.№1'!D58</f>
        <v>0</v>
      </c>
      <c r="E99" s="30">
        <f>'МП пр.№1'!E58</f>
        <v>0</v>
      </c>
      <c r="F99" s="30">
        <f>'МП пр.№1'!F58</f>
        <v>0</v>
      </c>
      <c r="G99" s="30">
        <f>'МП пр.№1'!G58</f>
        <v>0</v>
      </c>
      <c r="H99" s="30">
        <f>'МП пр.№1'!H58</f>
        <v>0</v>
      </c>
      <c r="I99" s="30">
        <f>'МП пр.№1'!I58</f>
        <v>0</v>
      </c>
      <c r="J99" s="30">
        <f>'МП пр.№1'!J58</f>
        <v>0</v>
      </c>
    </row>
    <row r="100" spans="1:10" ht="25.5">
      <c r="A100" s="30" t="str">
        <f>'МП пр.№1'!A59</f>
        <v>Е.2.</v>
      </c>
      <c r="B100" s="32" t="str">
        <f>'МП пр.№1'!B59</f>
        <v>Удельный расход топлива на выработку тепловой энергии на котельных</v>
      </c>
      <c r="C100" s="30" t="str">
        <f>'МП пр.№1'!C59</f>
        <v>т.у.т./Гкал</v>
      </c>
      <c r="D100" s="30">
        <f>'МП пр.№1'!D59</f>
        <v>170.9</v>
      </c>
      <c r="E100" s="30">
        <f>'МП пр.№1'!E59</f>
        <v>170.5</v>
      </c>
      <c r="F100" s="30">
        <f>'МП пр.№1'!F59</f>
        <v>170.2</v>
      </c>
      <c r="G100" s="30">
        <f>'МП пр.№1'!G59</f>
        <v>170.2</v>
      </c>
      <c r="H100" s="30">
        <f>'МП пр.№1'!H59</f>
        <v>170.2</v>
      </c>
      <c r="I100" s="30">
        <f>'МП пр.№1'!I59</f>
        <v>170.2</v>
      </c>
      <c r="J100" s="30">
        <f>'МП пр.№1'!J59</f>
        <v>170.2</v>
      </c>
    </row>
    <row r="101" spans="1:10" ht="51">
      <c r="A101" s="30" t="str">
        <f>'МП пр.№1'!A60</f>
        <v>Е.3.</v>
      </c>
      <c r="B101" s="32" t="str">
        <f>'МП пр.№1'!B60</f>
        <v>Удельный расход электрической энергии, используемой при передаче тепловой энергии в системах теплоснабжения</v>
      </c>
      <c r="C101" s="30" t="str">
        <f>'МП пр.№1'!C60</f>
        <v>кВтч/куб.м</v>
      </c>
      <c r="D101" s="30">
        <f>'МП пр.№1'!D60</f>
        <v>0.094</v>
      </c>
      <c r="E101" s="30">
        <f>'МП пр.№1'!E60</f>
        <v>0.093</v>
      </c>
      <c r="F101" s="30">
        <f>'МП пр.№1'!F60</f>
        <v>0.092</v>
      </c>
      <c r="G101" s="30">
        <f>'МП пр.№1'!G60</f>
        <v>0.092</v>
      </c>
      <c r="H101" s="30">
        <f>'МП пр.№1'!H60</f>
        <v>0.092</v>
      </c>
      <c r="I101" s="30">
        <f>'МП пр.№1'!I60</f>
        <v>0.092</v>
      </c>
      <c r="J101" s="30">
        <f>'МП пр.№1'!J60</f>
        <v>0.092</v>
      </c>
    </row>
    <row r="102" spans="1:10" ht="38.25">
      <c r="A102" s="30" t="str">
        <f>'МП пр.№1'!A61</f>
        <v>Е.4.</v>
      </c>
      <c r="B102" s="32" t="str">
        <f>'МП пр.№1'!B61</f>
        <v>Доля потерь тепловой энергии при её передаче в общем объеме переданной тепловой энергии</v>
      </c>
      <c r="C102" s="30" t="str">
        <f>'МП пр.№1'!C61</f>
        <v>%</v>
      </c>
      <c r="D102" s="30">
        <f>'МП пр.№1'!D61</f>
        <v>0</v>
      </c>
      <c r="E102" s="30">
        <f>'МП пр.№1'!E61</f>
        <v>0</v>
      </c>
      <c r="F102" s="30">
        <f>'МП пр.№1'!F61</f>
        <v>0</v>
      </c>
      <c r="G102" s="30">
        <f>'МП пр.№1'!G61</f>
        <v>0</v>
      </c>
      <c r="H102" s="30">
        <f>'МП пр.№1'!H61</f>
        <v>0</v>
      </c>
      <c r="I102" s="30">
        <f>'МП пр.№1'!I61</f>
        <v>0</v>
      </c>
      <c r="J102" s="30">
        <f>'МП пр.№1'!J61</f>
        <v>0</v>
      </c>
    </row>
    <row r="103" spans="1:10" ht="25.5">
      <c r="A103" s="30" t="str">
        <f>'МП пр.№1'!A62</f>
        <v>Е.5.</v>
      </c>
      <c r="B103" s="32" t="str">
        <f>'МП пр.№1'!B62</f>
        <v>Доля потерь воды при её передаче в общем объеме переданной воды</v>
      </c>
      <c r="C103" s="30" t="str">
        <f>'МП пр.№1'!C62</f>
        <v>%</v>
      </c>
      <c r="D103" s="30">
        <f>'МП пр.№1'!D62</f>
        <v>0</v>
      </c>
      <c r="E103" s="30">
        <f>'МП пр.№1'!E62</f>
        <v>0</v>
      </c>
      <c r="F103" s="30">
        <f>'МП пр.№1'!F62</f>
        <v>0</v>
      </c>
      <c r="G103" s="30">
        <f>'МП пр.№1'!G62</f>
        <v>0</v>
      </c>
      <c r="H103" s="30">
        <f>'МП пр.№1'!H62</f>
        <v>0</v>
      </c>
      <c r="I103" s="30">
        <f>'МП пр.№1'!I62</f>
        <v>0</v>
      </c>
      <c r="J103" s="30">
        <f>'МП пр.№1'!J62</f>
        <v>0</v>
      </c>
    </row>
    <row r="104" spans="1:10" ht="51">
      <c r="A104" s="30" t="str">
        <f>'МП пр.№1'!A63</f>
        <v>Е.6.</v>
      </c>
      <c r="B104" s="32" t="str">
        <f>'МП пр.№1'!B63</f>
        <v>Удельный расход электрической энергии, используемой для передачи (транспортировки) воды в системах водоснабжения (на 1 куб. метр)</v>
      </c>
      <c r="C104" s="30" t="str">
        <f>'МП пр.№1'!C63</f>
        <v>тыс.кВтч/ тыс.куб.м.</v>
      </c>
      <c r="D104" s="30">
        <f>'МП пр.№1'!D63</f>
        <v>1.356</v>
      </c>
      <c r="E104" s="30">
        <f>'МП пр.№1'!E63</f>
        <v>1.31</v>
      </c>
      <c r="F104" s="30">
        <f>'МП пр.№1'!F63</f>
        <v>1.294</v>
      </c>
      <c r="G104" s="30">
        <f>'МП пр.№1'!G63</f>
        <v>1.294</v>
      </c>
      <c r="H104" s="30">
        <f>'МП пр.№1'!H63</f>
        <v>1.294</v>
      </c>
      <c r="I104" s="30">
        <f>'МП пр.№1'!I63</f>
        <v>1.294</v>
      </c>
      <c r="J104" s="30">
        <f>'МП пр.№1'!J63</f>
        <v>1.294</v>
      </c>
    </row>
    <row r="105" spans="1:10" ht="38.25">
      <c r="A105" s="30" t="str">
        <f>'МП пр.№1'!A64</f>
        <v>Е.7.</v>
      </c>
      <c r="B105" s="32" t="str">
        <f>'МП пр.№1'!B64</f>
        <v>Удельный расход электрической энергии, используемой в системах водоотведения (на 1 куб. метр)</v>
      </c>
      <c r="C105" s="30" t="str">
        <f>'МП пр.№1'!C64</f>
        <v>тыс.кВтч/ куб.м.</v>
      </c>
      <c r="D105" s="30">
        <f>'МП пр.№1'!D64</f>
        <v>6.139</v>
      </c>
      <c r="E105" s="30">
        <f>'МП пр.№1'!E64</f>
        <v>6.127</v>
      </c>
      <c r="F105" s="30">
        <f>'МП пр.№1'!F64</f>
        <v>6.121</v>
      </c>
      <c r="G105" s="30">
        <f>'МП пр.№1'!G64</f>
        <v>6.121</v>
      </c>
      <c r="H105" s="30">
        <f>'МП пр.№1'!H64</f>
        <v>6.121</v>
      </c>
      <c r="I105" s="30">
        <f>'МП пр.№1'!I64</f>
        <v>6.121</v>
      </c>
      <c r="J105" s="30">
        <f>'МП пр.№1'!J64</f>
        <v>6.121</v>
      </c>
    </row>
    <row r="106" spans="1:10" ht="66" customHeight="1">
      <c r="A106" s="30" t="str">
        <f>'МП пр.№1'!A65</f>
        <v>Е.8.</v>
      </c>
      <c r="B106" s="32" t="str">
        <f>'МП пр.№1'!B65</f>
        <v>Удельный расход электрической энергии в системах уличного освещения (на 1 кв. метр освещаемой площади с уровнем осещенности, соответствующим установленным нормативам</v>
      </c>
      <c r="C106" s="30" t="str">
        <f>'МП пр.№1'!C65</f>
        <v>кВтч/кв.м.</v>
      </c>
      <c r="D106" s="30">
        <f>'МП пр.№1'!D65</f>
        <v>8.38</v>
      </c>
      <c r="E106" s="30">
        <f>'МП пр.№1'!E65</f>
        <v>8.38</v>
      </c>
      <c r="F106" s="30">
        <f>'МП пр.№1'!F65</f>
        <v>8.38</v>
      </c>
      <c r="G106" s="30">
        <f>'МП пр.№1'!G65</f>
        <v>8.38</v>
      </c>
      <c r="H106" s="30">
        <f>'МП пр.№1'!H65</f>
        <v>8.38</v>
      </c>
      <c r="I106" s="30">
        <f>'МП пр.№1'!I65</f>
        <v>8.38</v>
      </c>
      <c r="J106" s="30">
        <f>'МП пр.№1'!J65</f>
        <v>8.38</v>
      </c>
    </row>
    <row r="107" spans="1:10" ht="54" customHeight="1">
      <c r="A107" s="105" t="str">
        <f>'МП пр.№1'!A66</f>
        <v>Е.9.</v>
      </c>
      <c r="B107" s="107" t="str">
        <f>'МП пр.№1'!B66</f>
        <v>Доля источников света со светоодачей не менее 100 Лм/Вт от общего количества источников света в уличном и наружном освещении</v>
      </c>
      <c r="C107" s="105" t="str">
        <f>'МП пр.№1'!C66</f>
        <v>%</v>
      </c>
      <c r="D107" s="105">
        <f>'МП пр.№1'!D66</f>
        <v>68.43</v>
      </c>
      <c r="E107" s="105">
        <f>'МП пр.№1'!E66</f>
        <v>68.43</v>
      </c>
      <c r="F107" s="105">
        <f>'МП пр.№1'!F66</f>
        <v>68.43</v>
      </c>
      <c r="G107" s="105">
        <f>'МП пр.№1'!G66</f>
        <v>68.43</v>
      </c>
      <c r="H107" s="105">
        <f>'МП пр.№1'!H66</f>
        <v>68.43</v>
      </c>
      <c r="I107" s="105">
        <f>'МП пр.№1'!I66</f>
        <v>68.43</v>
      </c>
      <c r="J107" s="105">
        <f>'МП пр.№1'!J66</f>
        <v>68.43</v>
      </c>
    </row>
    <row r="108" spans="1:10" ht="30.75" customHeight="1">
      <c r="A108" s="156" t="str">
        <f>'МП пр.№1'!A67:J67</f>
        <v>Группа F. Целевые показатели в области энергосбережения и повышения энергетической эффективности в транспортном комплексе</v>
      </c>
      <c r="B108" s="156"/>
      <c r="C108" s="156"/>
      <c r="D108" s="156"/>
      <c r="E108" s="156"/>
      <c r="F108" s="156"/>
      <c r="G108" s="156"/>
      <c r="H108" s="156"/>
      <c r="I108" s="156"/>
      <c r="J108" s="156"/>
    </row>
    <row r="109" spans="1:10" ht="128.25" customHeight="1">
      <c r="A109" s="30" t="str">
        <f>'МП пр.№1'!A68</f>
        <v>F.1.</v>
      </c>
      <c r="B109" s="32" t="str">
        <f>'МП пр.№1'!B68</f>
        <v>Количество высокоэкономичных,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v>
      </c>
      <c r="C109" s="30" t="str">
        <f>'МП пр.№1'!C68</f>
        <v>ед.</v>
      </c>
      <c r="D109" s="30">
        <f>'МП пр.№1'!D68</f>
        <v>0</v>
      </c>
      <c r="E109" s="30">
        <f>'МП пр.№1'!E68</f>
        <v>0</v>
      </c>
      <c r="F109" s="30">
        <f>'МП пр.№1'!F68</f>
        <v>0</v>
      </c>
      <c r="G109" s="30">
        <f>'МП пр.№1'!G68</f>
        <v>0</v>
      </c>
      <c r="H109" s="30">
        <f>'МП пр.№1'!H68</f>
        <v>0</v>
      </c>
      <c r="I109" s="30">
        <f>'МП пр.№1'!I68</f>
        <v>0</v>
      </c>
      <c r="J109" s="30">
        <f>'МП пр.№1'!J68</f>
        <v>0</v>
      </c>
    </row>
    <row r="110" spans="1:10" ht="216.75">
      <c r="A110" s="30" t="str">
        <f>'МП пр.№1'!A69</f>
        <v>F.2.</v>
      </c>
      <c r="B110" s="32" t="str">
        <f>'МП пр.№1'!B69</f>
        <v>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v>
      </c>
      <c r="C110" s="30" t="str">
        <f>'МП пр.№1'!C69</f>
        <v>ед.</v>
      </c>
      <c r="D110" s="30">
        <f>'МП пр.№1'!D69</f>
        <v>0</v>
      </c>
      <c r="E110" s="30">
        <f>'МП пр.№1'!E69</f>
        <v>0</v>
      </c>
      <c r="F110" s="30">
        <f>'МП пр.№1'!F69</f>
        <v>0</v>
      </c>
      <c r="G110" s="30">
        <f>'МП пр.№1'!G69</f>
        <v>0</v>
      </c>
      <c r="H110" s="30">
        <f>'МП пр.№1'!H69</f>
        <v>0</v>
      </c>
      <c r="I110" s="30">
        <f>'МП пр.№1'!I69</f>
        <v>0</v>
      </c>
      <c r="J110" s="30">
        <f>'МП пр.№1'!J69</f>
        <v>0</v>
      </c>
    </row>
    <row r="111" spans="1:10" ht="89.25">
      <c r="A111" s="30" t="str">
        <f>'МП пр.№1'!A70</f>
        <v>F.3.</v>
      </c>
      <c r="B111" s="32" t="str">
        <f>'МП пр.№1'!B70</f>
        <v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v>
      </c>
      <c r="C111" s="30" t="str">
        <f>'МП пр.№1'!C70</f>
        <v>ед.</v>
      </c>
      <c r="D111" s="30">
        <f>'МП пр.№1'!D70</f>
        <v>0</v>
      </c>
      <c r="E111" s="30">
        <f>'МП пр.№1'!E70</f>
        <v>0</v>
      </c>
      <c r="F111" s="30">
        <f>'МП пр.№1'!F70</f>
        <v>0</v>
      </c>
      <c r="G111" s="30">
        <f>'МП пр.№1'!G70</f>
        <v>0</v>
      </c>
      <c r="H111" s="30">
        <f>'МП пр.№1'!H70</f>
        <v>0</v>
      </c>
      <c r="I111" s="30">
        <f>'МП пр.№1'!I70</f>
        <v>0</v>
      </c>
      <c r="J111" s="30">
        <f>'МП пр.№1'!J70</f>
        <v>0</v>
      </c>
    </row>
    <row r="112" spans="1:10" ht="94.5" customHeight="1">
      <c r="A112" s="30" t="str">
        <f>'МП пр.№1'!A71</f>
        <v>F.4.</v>
      </c>
      <c r="B112" s="32" t="str">
        <f>'МП пр.№1'!B71</f>
        <v>Количество транспортных средств 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</v>
      </c>
      <c r="C112" s="30" t="str">
        <f>'МП пр.№1'!C71</f>
        <v>ед.</v>
      </c>
      <c r="D112" s="30">
        <f>'МП пр.№1'!D71</f>
        <v>0</v>
      </c>
      <c r="E112" s="30">
        <f>'МП пр.№1'!E71</f>
        <v>0</v>
      </c>
      <c r="F112" s="30">
        <f>'МП пр.№1'!F71</f>
        <v>0</v>
      </c>
      <c r="G112" s="30">
        <f>'МП пр.№1'!G71</f>
        <v>0</v>
      </c>
      <c r="H112" s="30">
        <f>'МП пр.№1'!H71</f>
        <v>0</v>
      </c>
      <c r="I112" s="30">
        <f>'МП пр.№1'!I71</f>
        <v>0</v>
      </c>
      <c r="J112" s="30">
        <f>'МП пр.№1'!J71</f>
        <v>0</v>
      </c>
    </row>
    <row r="113" spans="1:10" ht="216.75">
      <c r="A113" s="30" t="str">
        <f>'МП пр.№1'!A72</f>
        <v>F.5.</v>
      </c>
      <c r="B113" s="32" t="str">
        <f>'МП пр.№1'!B72</f>
        <v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 моторного топлива</v>
      </c>
      <c r="C113" s="30" t="str">
        <f>'МП пр.№1'!C72</f>
        <v>ед.</v>
      </c>
      <c r="D113" s="30">
        <f>'МП пр.№1'!D72</f>
        <v>0</v>
      </c>
      <c r="E113" s="30">
        <f>'МП пр.№1'!E72</f>
        <v>0</v>
      </c>
      <c r="F113" s="30">
        <f>'МП пр.№1'!F72</f>
        <v>0</v>
      </c>
      <c r="G113" s="30">
        <f>'МП пр.№1'!G72</f>
        <v>0</v>
      </c>
      <c r="H113" s="30">
        <f>'МП пр.№1'!H72</f>
        <v>0</v>
      </c>
      <c r="I113" s="30">
        <f>'МП пр.№1'!I72</f>
        <v>0</v>
      </c>
      <c r="J113" s="30">
        <f>'МП пр.№1'!J72</f>
        <v>0</v>
      </c>
    </row>
    <row r="114" spans="1:10" ht="93" customHeight="1">
      <c r="A114" s="30" t="str">
        <f>'МП пр.№1'!A73</f>
        <v>F.6.</v>
      </c>
      <c r="B114" s="32" t="str">
        <f>'МП пр.№1'!B73</f>
        <v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</v>
      </c>
      <c r="C114" s="30" t="str">
        <f>'МП пр.№1'!C73</f>
        <v>ед.</v>
      </c>
      <c r="D114" s="30">
        <f>'МП пр.№1'!D73</f>
        <v>0</v>
      </c>
      <c r="E114" s="30">
        <f>'МП пр.№1'!E73</f>
        <v>0</v>
      </c>
      <c r="F114" s="30">
        <f>'МП пр.№1'!F73</f>
        <v>0</v>
      </c>
      <c r="G114" s="30">
        <f>'МП пр.№1'!G73</f>
        <v>0</v>
      </c>
      <c r="H114" s="30">
        <f>'МП пр.№1'!H73</f>
        <v>0</v>
      </c>
      <c r="I114" s="30">
        <f>'МП пр.№1'!I73</f>
        <v>0</v>
      </c>
      <c r="J114" s="30">
        <f>'МП пр.№1'!J73</f>
        <v>0</v>
      </c>
    </row>
    <row r="115" spans="1:10" ht="42.75" customHeight="1">
      <c r="A115" s="105" t="str">
        <f>'МП пр.№1'!A74</f>
        <v>F.7.</v>
      </c>
      <c r="B115" s="107" t="str">
        <f>'МП пр.№1'!B74</f>
        <v>Удельный показатель энергоемкости оказания услуг</v>
      </c>
      <c r="C115" s="105" t="str">
        <f>'МП пр.№1'!C74</f>
        <v>кг у.т./объем услуг в натуральном выражении</v>
      </c>
      <c r="D115" s="105">
        <f>'МП пр.№1'!D74</f>
        <v>0</v>
      </c>
      <c r="E115" s="105">
        <f>'МП пр.№1'!E74</f>
        <v>0</v>
      </c>
      <c r="F115" s="105">
        <f>'МП пр.№1'!F74</f>
        <v>0</v>
      </c>
      <c r="G115" s="105">
        <f>'МП пр.№1'!G74</f>
        <v>0</v>
      </c>
      <c r="H115" s="105">
        <f>'МП пр.№1'!H74</f>
        <v>0</v>
      </c>
      <c r="I115" s="105">
        <f>'МП пр.№1'!I74</f>
        <v>0</v>
      </c>
      <c r="J115" s="105">
        <f>'МП пр.№1'!J74</f>
        <v>0</v>
      </c>
    </row>
    <row r="127" spans="7:10" ht="15">
      <c r="G127" s="56"/>
      <c r="H127" s="56"/>
      <c r="I127" s="147" t="s">
        <v>11</v>
      </c>
      <c r="J127" s="147"/>
    </row>
    <row r="130" spans="1:10" ht="18.75">
      <c r="A130" s="151" t="s">
        <v>427</v>
      </c>
      <c r="B130" s="151"/>
      <c r="C130" s="151"/>
      <c r="D130" s="151"/>
      <c r="E130" s="151"/>
      <c r="F130" s="151"/>
      <c r="G130" s="151"/>
      <c r="H130" s="151"/>
      <c r="I130" s="151"/>
      <c r="J130" s="151"/>
    </row>
    <row r="131" spans="1:9" ht="18">
      <c r="A131" s="12"/>
      <c r="B131" s="10"/>
      <c r="C131" s="10"/>
      <c r="D131" s="10"/>
      <c r="E131" s="10"/>
      <c r="F131" s="10"/>
      <c r="G131" s="10"/>
      <c r="H131" s="10"/>
      <c r="I131" s="10"/>
    </row>
    <row r="132" spans="1:10" ht="15.75">
      <c r="A132" s="148" t="s">
        <v>354</v>
      </c>
      <c r="B132" s="155" t="s">
        <v>0</v>
      </c>
      <c r="C132" s="148" t="s">
        <v>355</v>
      </c>
      <c r="D132" s="155" t="s">
        <v>338</v>
      </c>
      <c r="E132" s="155"/>
      <c r="F132" s="155"/>
      <c r="G132" s="155"/>
      <c r="H132" s="155"/>
      <c r="I132" s="155"/>
      <c r="J132" s="155"/>
    </row>
    <row r="133" spans="1:10" ht="15.75">
      <c r="A133" s="149"/>
      <c r="B133" s="155"/>
      <c r="C133" s="149"/>
      <c r="D133" s="28" t="str">
        <f>'МП пр.№1'!D9</f>
        <v>2016 год</v>
      </c>
      <c r="E133" s="126" t="str">
        <f>'МП пр.№1'!E9</f>
        <v>2017 год</v>
      </c>
      <c r="F133" s="126" t="str">
        <f>'МП пр.№1'!F9</f>
        <v>2018 год</v>
      </c>
      <c r="G133" s="126" t="str">
        <f>'МП пр.№1'!G9</f>
        <v>2019 год</v>
      </c>
      <c r="H133" s="126" t="str">
        <f>'МП пр.№1'!H9</f>
        <v>2020 год</v>
      </c>
      <c r="I133" s="126" t="str">
        <f>'МП пр.№1'!I9</f>
        <v>2021 год</v>
      </c>
      <c r="J133" s="126" t="str">
        <f>'МП пр.№1'!J9</f>
        <v>2022 год</v>
      </c>
    </row>
    <row r="134" spans="1:10" ht="39" customHeight="1">
      <c r="A134" s="16">
        <f>'МП пр.№1'!A76</f>
        <v>1</v>
      </c>
      <c r="B134" s="32" t="str">
        <f>'МП пр.№1'!B76</f>
        <v>Объемы строительства и реконструкции объектов и объектов муниципального хозяйства</v>
      </c>
      <c r="C134" s="58" t="str">
        <f>'МП пр.№1'!C76</f>
        <v>единиц</v>
      </c>
      <c r="D134" s="57">
        <f>'МП пр.№1'!D76</f>
        <v>107</v>
      </c>
      <c r="E134" s="57">
        <f>'МП пр.№1'!E76</f>
        <v>110</v>
      </c>
      <c r="F134" s="57">
        <f>'МП пр.№1'!F76</f>
        <v>116</v>
      </c>
      <c r="G134" s="57">
        <f>'МП пр.№1'!G76</f>
        <v>116</v>
      </c>
      <c r="H134" s="57">
        <f>'МП пр.№1'!H76</f>
        <v>116</v>
      </c>
      <c r="I134" s="57">
        <f>'МП пр.№1'!I76</f>
        <v>116</v>
      </c>
      <c r="J134" s="57">
        <f>'МП пр.№1'!J76</f>
        <v>116</v>
      </c>
    </row>
    <row r="135" spans="1:10" ht="15">
      <c r="A135" s="16">
        <f>'МП пр.№1'!A77</f>
        <v>2</v>
      </c>
      <c r="B135" s="32" t="str">
        <f>'МП пр.№1'!B77</f>
        <v>Ввод жилья</v>
      </c>
      <c r="C135" s="58" t="str">
        <f>'МП пр.№1'!C77</f>
        <v>кв.м.</v>
      </c>
      <c r="D135" s="57">
        <f>'МП пр.№1'!D77</f>
        <v>11000</v>
      </c>
      <c r="E135" s="57">
        <f>'МП пр.№1'!E77</f>
        <v>11200</v>
      </c>
      <c r="F135" s="57">
        <f>'МП пр.№1'!F77</f>
        <v>11400</v>
      </c>
      <c r="G135" s="57">
        <f>'МП пр.№1'!G77</f>
        <v>11400</v>
      </c>
      <c r="H135" s="57">
        <f>'МП пр.№1'!H77</f>
        <v>11400</v>
      </c>
      <c r="I135" s="57">
        <f>'МП пр.№1'!I77</f>
        <v>11400</v>
      </c>
      <c r="J135" s="57">
        <f>'МП пр.№1'!J77</f>
        <v>11400</v>
      </c>
    </row>
    <row r="136" spans="1:10" ht="40.5" customHeight="1">
      <c r="A136" s="16">
        <f>'МП пр.№1'!A78</f>
        <v>3</v>
      </c>
      <c r="B136" s="32" t="str">
        <f>'МП пр.№1'!B78</f>
        <v>Количество построенных и отремонтированных объектов коммунальной инфраструктуры</v>
      </c>
      <c r="C136" s="58" t="str">
        <f>'МП пр.№1'!C78</f>
        <v>единиц</v>
      </c>
      <c r="D136" s="57">
        <f>'МП пр.№1'!D78</f>
        <v>1</v>
      </c>
      <c r="E136" s="57">
        <f>'МП пр.№1'!E78</f>
        <v>0</v>
      </c>
      <c r="F136" s="57">
        <f>'МП пр.№1'!F78</f>
        <v>0</v>
      </c>
      <c r="G136" s="57">
        <f>'МП пр.№1'!G78</f>
        <v>0</v>
      </c>
      <c r="H136" s="57">
        <f>'МП пр.№1'!H78</f>
        <v>0</v>
      </c>
      <c r="I136" s="57">
        <f>'МП пр.№1'!I78</f>
        <v>0</v>
      </c>
      <c r="J136" s="57">
        <f>'МП пр.№1'!J78</f>
        <v>0</v>
      </c>
    </row>
    <row r="137" spans="1:10" ht="57" customHeight="1">
      <c r="A137" s="16">
        <f>'МП пр.№1'!A79</f>
        <v>4</v>
      </c>
      <c r="B137" s="32" t="str">
        <f>'МП пр.№1'!B79</f>
        <v>Капитальный ремонт и ремонт автомобильных дорог общего пользования и дворовых территорий, тыс.кв.м.</v>
      </c>
      <c r="C137" s="58" t="str">
        <f>'МП пр.№1'!C79</f>
        <v>количество в год</v>
      </c>
      <c r="D137" s="57">
        <f>'МП пр.№1'!D79</f>
        <v>11000</v>
      </c>
      <c r="E137" s="57">
        <f>'МП пр.№1'!E79</f>
        <v>11000</v>
      </c>
      <c r="F137" s="57">
        <f>'МП пр.№1'!F79</f>
        <v>11000</v>
      </c>
      <c r="G137" s="57">
        <f>'МП пр.№1'!G79</f>
        <v>11000</v>
      </c>
      <c r="H137" s="57">
        <f>'МП пр.№1'!H79</f>
        <v>11000</v>
      </c>
      <c r="I137" s="57">
        <f>'МП пр.№1'!I79</f>
        <v>11000</v>
      </c>
      <c r="J137" s="57">
        <f>'МП пр.№1'!J79</f>
        <v>11000</v>
      </c>
    </row>
    <row r="155" spans="7:10" ht="15">
      <c r="G155" s="56"/>
      <c r="H155" s="56"/>
      <c r="I155" s="147" t="s">
        <v>11</v>
      </c>
      <c r="J155" s="147"/>
    </row>
    <row r="158" spans="1:10" ht="18.75">
      <c r="A158" s="151" t="s">
        <v>427</v>
      </c>
      <c r="B158" s="151"/>
      <c r="C158" s="151"/>
      <c r="D158" s="151"/>
      <c r="E158" s="151"/>
      <c r="F158" s="151"/>
      <c r="G158" s="151"/>
      <c r="H158" s="151"/>
      <c r="I158" s="151"/>
      <c r="J158" s="151"/>
    </row>
    <row r="159" spans="1:9" ht="18">
      <c r="A159" s="12"/>
      <c r="B159" s="10"/>
      <c r="C159" s="10"/>
      <c r="D159" s="10"/>
      <c r="E159" s="10"/>
      <c r="F159" s="10"/>
      <c r="G159" s="10"/>
      <c r="H159" s="10"/>
      <c r="I159" s="10"/>
    </row>
    <row r="160" spans="1:10" ht="15.75">
      <c r="A160" s="148" t="s">
        <v>354</v>
      </c>
      <c r="B160" s="155" t="s">
        <v>0</v>
      </c>
      <c r="C160" s="148" t="s">
        <v>355</v>
      </c>
      <c r="D160" s="155" t="s">
        <v>338</v>
      </c>
      <c r="E160" s="155"/>
      <c r="F160" s="155"/>
      <c r="G160" s="155"/>
      <c r="H160" s="155"/>
      <c r="I160" s="155"/>
      <c r="J160" s="155"/>
    </row>
    <row r="161" spans="1:10" ht="15.75">
      <c r="A161" s="149"/>
      <c r="B161" s="155"/>
      <c r="C161" s="149"/>
      <c r="D161" s="28" t="str">
        <f>'МП пр.№1'!D9</f>
        <v>2016 год</v>
      </c>
      <c r="E161" s="126" t="str">
        <f>'МП пр.№1'!E9</f>
        <v>2017 год</v>
      </c>
      <c r="F161" s="126" t="str">
        <f>'МП пр.№1'!F9</f>
        <v>2018 год</v>
      </c>
      <c r="G161" s="126" t="str">
        <f>'МП пр.№1'!G9</f>
        <v>2019 год</v>
      </c>
      <c r="H161" s="126" t="str">
        <f>'МП пр.№1'!H9</f>
        <v>2020 год</v>
      </c>
      <c r="I161" s="126" t="str">
        <f>'МП пр.№1'!I9</f>
        <v>2021 год</v>
      </c>
      <c r="J161" s="126" t="str">
        <f>'МП пр.№1'!J9</f>
        <v>2022 год</v>
      </c>
    </row>
    <row r="162" spans="1:10" ht="38.25">
      <c r="A162" s="16">
        <f>'МП пр.№1'!A81</f>
        <v>1</v>
      </c>
      <c r="B162" s="32" t="str">
        <f>'МП пр.№1'!B81</f>
        <v>Количество чрезвычайных ситуаций, пожаров, происшествий на водных объектах</v>
      </c>
      <c r="C162" s="58" t="str">
        <f>'МП пр.№1'!C81</f>
        <v>количество в год</v>
      </c>
      <c r="D162" s="57">
        <f>'МП пр.№1'!D81</f>
        <v>38</v>
      </c>
      <c r="E162" s="57">
        <f>'МП пр.№1'!E81</f>
        <v>38</v>
      </c>
      <c r="F162" s="57">
        <f>'МП пр.№1'!F81</f>
        <v>38</v>
      </c>
      <c r="G162" s="57">
        <f>'МП пр.№1'!G81</f>
        <v>37</v>
      </c>
      <c r="H162" s="57">
        <f>'МП пр.№1'!H81</f>
        <v>36</v>
      </c>
      <c r="I162" s="57">
        <f>'МП пр.№1'!I81</f>
        <v>35</v>
      </c>
      <c r="J162" s="57">
        <f>'МП пр.№1'!J81</f>
        <v>35</v>
      </c>
    </row>
    <row r="163" spans="1:10" ht="25.5">
      <c r="A163" s="16">
        <f>'МП пр.№1'!A82</f>
        <v>2</v>
      </c>
      <c r="B163" s="32" t="str">
        <f>'МП пр.№1'!B82</f>
        <v>Количество зарегистрированных пожаров</v>
      </c>
      <c r="C163" s="58" t="str">
        <f>'МП пр.№1'!C82</f>
        <v>количество в год</v>
      </c>
      <c r="D163" s="57">
        <f>'МП пр.№1'!D82</f>
        <v>36</v>
      </c>
      <c r="E163" s="57">
        <f>'МП пр.№1'!E82</f>
        <v>36</v>
      </c>
      <c r="F163" s="57">
        <f>'МП пр.№1'!F82</f>
        <v>36</v>
      </c>
      <c r="G163" s="57">
        <f>'МП пр.№1'!G82</f>
        <v>35</v>
      </c>
      <c r="H163" s="57">
        <f>'МП пр.№1'!H82</f>
        <v>34</v>
      </c>
      <c r="I163" s="57">
        <f>'МП пр.№1'!I82</f>
        <v>33</v>
      </c>
      <c r="J163" s="57">
        <f>'МП пр.№1'!J82</f>
        <v>33</v>
      </c>
    </row>
    <row r="164" spans="1:10" ht="25.5">
      <c r="A164" s="16">
        <f>'МП пр.№1'!A83</f>
        <v>3</v>
      </c>
      <c r="B164" s="32" t="str">
        <f>'МП пр.№1'!B83</f>
        <v>Количество происшествий на водных объектах</v>
      </c>
      <c r="C164" s="58" t="str">
        <f>'МП пр.№1'!C83</f>
        <v>количество в год</v>
      </c>
      <c r="D164" s="57">
        <f>'МП пр.№1'!D83</f>
        <v>2</v>
      </c>
      <c r="E164" s="57">
        <f>'МП пр.№1'!E83</f>
        <v>2</v>
      </c>
      <c r="F164" s="57">
        <f>'МП пр.№1'!F83</f>
        <v>2</v>
      </c>
      <c r="G164" s="57">
        <f>'МП пр.№1'!G83</f>
        <v>2</v>
      </c>
      <c r="H164" s="57">
        <f>'МП пр.№1'!H83</f>
        <v>2</v>
      </c>
      <c r="I164" s="57">
        <f>'МП пр.№1'!I83</f>
        <v>2</v>
      </c>
      <c r="J164" s="57">
        <f>'МП пр.№1'!J83</f>
        <v>2</v>
      </c>
    </row>
    <row r="165" spans="1:10" ht="25.5">
      <c r="A165" s="16">
        <f>'МП пр.№1'!A84</f>
        <v>4</v>
      </c>
      <c r="B165" s="32" t="str">
        <f>'МП пр.№1'!B84</f>
        <v>Количество погибших на водных объектах</v>
      </c>
      <c r="C165" s="58" t="str">
        <f>'МП пр.№1'!C84</f>
        <v>количество в год</v>
      </c>
      <c r="D165" s="57">
        <f>'МП пр.№1'!D84</f>
        <v>2</v>
      </c>
      <c r="E165" s="57">
        <f>'МП пр.№1'!E84</f>
        <v>2</v>
      </c>
      <c r="F165" s="57">
        <f>'МП пр.№1'!F84</f>
        <v>2</v>
      </c>
      <c r="G165" s="57">
        <f>'МП пр.№1'!G84</f>
        <v>2</v>
      </c>
      <c r="H165" s="57">
        <f>'МП пр.№1'!H84</f>
        <v>2</v>
      </c>
      <c r="I165" s="57">
        <f>'МП пр.№1'!I84</f>
        <v>2</v>
      </c>
      <c r="J165" s="57">
        <f>'МП пр.№1'!J84</f>
        <v>2</v>
      </c>
    </row>
    <row r="166" spans="1:10" ht="38.25">
      <c r="A166" s="16">
        <f>'МП пр.№1'!A85</f>
        <v>5</v>
      </c>
      <c r="B166" s="32" t="str">
        <f>'МП пр.№1'!B85</f>
        <v>Количество защитных сооружений, готовых к приему укрываемых в установленные сроки</v>
      </c>
      <c r="C166" s="58" t="str">
        <f>'МП пр.№1'!C85</f>
        <v>единиц</v>
      </c>
      <c r="D166" s="57">
        <f>'МП пр.№1'!D85</f>
        <v>8</v>
      </c>
      <c r="E166" s="57">
        <f>'МП пр.№1'!E85</f>
        <v>9</v>
      </c>
      <c r="F166" s="57">
        <f>'МП пр.№1'!F85</f>
        <v>10</v>
      </c>
      <c r="G166" s="57">
        <f>'МП пр.№1'!G85</f>
        <v>10</v>
      </c>
      <c r="H166" s="57">
        <f>'МП пр.№1'!H85</f>
        <v>10</v>
      </c>
      <c r="I166" s="57">
        <f>'МП пр.№1'!I85</f>
        <v>10</v>
      </c>
      <c r="J166" s="57">
        <f>'МП пр.№1'!J85</f>
        <v>10</v>
      </c>
    </row>
    <row r="167" spans="1:10" ht="68.25" customHeight="1">
      <c r="A167" s="16">
        <f>'МП пр.№1'!A86</f>
        <v>6</v>
      </c>
      <c r="B167" s="32" t="str">
        <f>'МП пр.№1'!B86</f>
        <v>Количество подготовленного к действиям при чрезвычайных ситуациях руководящего состава территориальной подсистемы РСЧС, спасателей и населения</v>
      </c>
      <c r="C167" s="58" t="str">
        <f>'МП пр.№1'!C86</f>
        <v>процент увеличения</v>
      </c>
      <c r="D167" s="57">
        <f>'МП пр.№1'!D86</f>
        <v>95</v>
      </c>
      <c r="E167" s="57">
        <f>'МП пр.№1'!E86</f>
        <v>96</v>
      </c>
      <c r="F167" s="57">
        <f>'МП пр.№1'!F86</f>
        <v>97</v>
      </c>
      <c r="G167" s="57">
        <f>'МП пр.№1'!G86</f>
        <v>97</v>
      </c>
      <c r="H167" s="57">
        <f>'МП пр.№1'!H86</f>
        <v>97</v>
      </c>
      <c r="I167" s="57">
        <f>'МП пр.№1'!I86</f>
        <v>98</v>
      </c>
      <c r="J167" s="57">
        <f>'МП пр.№1'!J86</f>
        <v>98</v>
      </c>
    </row>
    <row r="168" spans="1:10" ht="15">
      <c r="A168" s="16">
        <f>'МП пр.№1'!A87</f>
        <v>7</v>
      </c>
      <c r="B168" s="32" t="str">
        <f>'МП пр.№1'!B87</f>
        <v>Охват оповещением населения</v>
      </c>
      <c r="C168" s="58" t="str">
        <f>'МП пр.№1'!C87</f>
        <v>процент увеличения</v>
      </c>
      <c r="D168" s="57">
        <f>'МП пр.№1'!D87</f>
        <v>99</v>
      </c>
      <c r="E168" s="57">
        <f>'МП пр.№1'!E87</f>
        <v>99</v>
      </c>
      <c r="F168" s="57">
        <f>'МП пр.№1'!F87</f>
        <v>99</v>
      </c>
      <c r="G168" s="57">
        <f>'МП пр.№1'!G87</f>
        <v>99</v>
      </c>
      <c r="H168" s="57">
        <f>'МП пр.№1'!H87</f>
        <v>99</v>
      </c>
      <c r="I168" s="57">
        <f>'МП пр.№1'!I87</f>
        <v>100</v>
      </c>
      <c r="J168" s="57">
        <f>'МП пр.№1'!J87</f>
        <v>100</v>
      </c>
    </row>
    <row r="169" spans="1:10" ht="67.5" customHeight="1">
      <c r="A169" s="16">
        <f>'МП пр.№1'!A88</f>
        <v>8</v>
      </c>
      <c r="B169" s="32" t="str">
        <f>'МП пр.№1'!B88</f>
        <v>Уровень обеспеченности  резервами материальных средств для ликвидации чрезвычайных ситуаций;наличие запасов материальных, медицинских и других материальных средств ГО;</v>
      </c>
      <c r="C169" s="58" t="str">
        <f>'МП пр.№1'!C88</f>
        <v>% от нормативного</v>
      </c>
      <c r="D169" s="57">
        <f>'МП пр.№1'!D88</f>
        <v>100</v>
      </c>
      <c r="E169" s="57">
        <f>'МП пр.№1'!E88</f>
        <v>100</v>
      </c>
      <c r="F169" s="57">
        <f>'МП пр.№1'!F88</f>
        <v>100</v>
      </c>
      <c r="G169" s="57">
        <f>'МП пр.№1'!G88</f>
        <v>100</v>
      </c>
      <c r="H169" s="57">
        <f>'МП пр.№1'!H88</f>
        <v>100</v>
      </c>
      <c r="I169" s="57">
        <f>'МП пр.№1'!I88</f>
        <v>100</v>
      </c>
      <c r="J169" s="57">
        <f>'МП пр.№1'!J88</f>
        <v>100</v>
      </c>
    </row>
    <row r="170" spans="1:10" ht="25.5">
      <c r="A170" s="16">
        <f>'МП пр.№1'!A89</f>
        <v>9</v>
      </c>
      <c r="B170" s="32" t="str">
        <f>'МП пр.№1'!B89</f>
        <v>Объем резерва материальных средств для ликвидации ЧС</v>
      </c>
      <c r="C170" s="58" t="str">
        <f>'МП пр.№1'!C89</f>
        <v>% от нормативного</v>
      </c>
      <c r="D170" s="57">
        <f>'МП пр.№1'!D89</f>
        <v>100</v>
      </c>
      <c r="E170" s="57">
        <f>'МП пр.№1'!E89</f>
        <v>100</v>
      </c>
      <c r="F170" s="57">
        <f>'МП пр.№1'!F89</f>
        <v>100</v>
      </c>
      <c r="G170" s="57">
        <f>'МП пр.№1'!G89</f>
        <v>100</v>
      </c>
      <c r="H170" s="57">
        <f>'МП пр.№1'!H89</f>
        <v>100</v>
      </c>
      <c r="I170" s="57">
        <f>'МП пр.№1'!I89</f>
        <v>100</v>
      </c>
      <c r="J170" s="57">
        <f>'МП пр.№1'!J89</f>
        <v>100</v>
      </c>
    </row>
    <row r="171" spans="1:10" ht="25.5">
      <c r="A171" s="16">
        <f>'МП пр.№1'!A90</f>
        <v>10</v>
      </c>
      <c r="B171" s="32" t="str">
        <f>'МП пр.№1'!B90</f>
        <v>Количество оборудованных пляжей муниципальных образований</v>
      </c>
      <c r="C171" s="58" t="str">
        <f>'МП пр.№1'!C90</f>
        <v>количество в год</v>
      </c>
      <c r="D171" s="57">
        <f>'МП пр.№1'!D90</f>
        <v>1</v>
      </c>
      <c r="E171" s="57">
        <f>'МП пр.№1'!E90</f>
        <v>1</v>
      </c>
      <c r="F171" s="57">
        <f>'МП пр.№1'!F90</f>
        <v>1</v>
      </c>
      <c r="G171" s="57">
        <f>'МП пр.№1'!G90</f>
        <v>1</v>
      </c>
      <c r="H171" s="57">
        <f>'МП пр.№1'!H90</f>
        <v>1</v>
      </c>
      <c r="I171" s="57">
        <f>'МП пр.№1'!I90</f>
        <v>1</v>
      </c>
      <c r="J171" s="57">
        <f>'МП пр.№1'!J90</f>
        <v>1</v>
      </c>
    </row>
    <row r="176" spans="7:10" ht="15">
      <c r="G176" s="56"/>
      <c r="H176" s="56"/>
      <c r="I176" s="147" t="s">
        <v>11</v>
      </c>
      <c r="J176" s="147"/>
    </row>
    <row r="179" spans="1:10" ht="18.75">
      <c r="A179" s="151" t="s">
        <v>427</v>
      </c>
      <c r="B179" s="151"/>
      <c r="C179" s="151"/>
      <c r="D179" s="151"/>
      <c r="E179" s="151"/>
      <c r="F179" s="151"/>
      <c r="G179" s="151"/>
      <c r="H179" s="151"/>
      <c r="I179" s="151"/>
      <c r="J179" s="151"/>
    </row>
    <row r="180" spans="1:9" ht="18">
      <c r="A180" s="12"/>
      <c r="B180" s="10"/>
      <c r="C180" s="10"/>
      <c r="D180" s="10"/>
      <c r="E180" s="10"/>
      <c r="F180" s="10"/>
      <c r="G180" s="10"/>
      <c r="H180" s="10"/>
      <c r="I180" s="10"/>
    </row>
    <row r="181" spans="1:10" ht="15.75">
      <c r="A181" s="148" t="s">
        <v>354</v>
      </c>
      <c r="B181" s="155" t="s">
        <v>0</v>
      </c>
      <c r="C181" s="148" t="s">
        <v>355</v>
      </c>
      <c r="D181" s="155" t="s">
        <v>338</v>
      </c>
      <c r="E181" s="155"/>
      <c r="F181" s="155"/>
      <c r="G181" s="155"/>
      <c r="H181" s="155"/>
      <c r="I181" s="155"/>
      <c r="J181" s="155"/>
    </row>
    <row r="182" spans="1:10" ht="15.75">
      <c r="A182" s="149"/>
      <c r="B182" s="155"/>
      <c r="C182" s="149"/>
      <c r="D182" s="28" t="str">
        <f>'МП пр.№1'!D9</f>
        <v>2016 год</v>
      </c>
      <c r="E182" s="126" t="str">
        <f>'МП пр.№1'!E9</f>
        <v>2017 год</v>
      </c>
      <c r="F182" s="126" t="str">
        <f>'МП пр.№1'!F9</f>
        <v>2018 год</v>
      </c>
      <c r="G182" s="126" t="str">
        <f>'МП пр.№1'!G9</f>
        <v>2019 год</v>
      </c>
      <c r="H182" s="126" t="str">
        <f>'МП пр.№1'!H9</f>
        <v>2020 год</v>
      </c>
      <c r="I182" s="126" t="str">
        <f>'МП пр.№1'!I9</f>
        <v>2021 год</v>
      </c>
      <c r="J182" s="126" t="str">
        <f>'МП пр.№1'!J9</f>
        <v>2022 год</v>
      </c>
    </row>
    <row r="183" spans="1:10" ht="38.25">
      <c r="A183" s="16" t="str">
        <f>'МП пр.№1'!A93</f>
        <v>1.</v>
      </c>
      <c r="B183" s="59" t="str">
        <f>'МП пр.№1'!B93</f>
        <v>Установленная производственная мощность насосных станций 1-го подъема</v>
      </c>
      <c r="C183" s="58" t="str">
        <f>'МП пр.№1'!C93</f>
        <v>м 3/сут</v>
      </c>
      <c r="D183" s="57">
        <f>'МП пр.№1'!D93</f>
        <v>8000</v>
      </c>
      <c r="E183" s="57">
        <f>'МП пр.№1'!E93</f>
        <v>8000</v>
      </c>
      <c r="F183" s="57">
        <f>'МП пр.№1'!F93</f>
        <v>8000</v>
      </c>
      <c r="G183" s="57">
        <f>'МП пр.№1'!G93</f>
        <v>8000</v>
      </c>
      <c r="H183" s="57">
        <f>'МП пр.№1'!H93</f>
        <v>8000</v>
      </c>
      <c r="I183" s="57">
        <f>'МП пр.№1'!I93</f>
        <v>8000</v>
      </c>
      <c r="J183" s="57">
        <f>'МП пр.№1'!J93</f>
        <v>8000</v>
      </c>
    </row>
    <row r="184" spans="1:10" ht="25.5">
      <c r="A184" s="16" t="str">
        <f>'МП пр.№1'!A94</f>
        <v>2.</v>
      </c>
      <c r="B184" s="59" t="str">
        <f>'МП пр.№1'!B94</f>
        <v>Число аварий в системах водоснабжения</v>
      </c>
      <c r="C184" s="58" t="str">
        <f>'МП пр.№1'!C94</f>
        <v>ед./км</v>
      </c>
      <c r="D184" s="57">
        <f>'МП пр.№1'!D94</f>
        <v>1.6</v>
      </c>
      <c r="E184" s="57">
        <f>'МП пр.№1'!E94</f>
        <v>1.6</v>
      </c>
      <c r="F184" s="57">
        <f>'МП пр.№1'!F94</f>
        <v>1.6</v>
      </c>
      <c r="G184" s="57">
        <f>'МП пр.№1'!G94</f>
        <v>1.6</v>
      </c>
      <c r="H184" s="57">
        <f>'МП пр.№1'!H94</f>
        <v>1.6</v>
      </c>
      <c r="I184" s="57">
        <f>'МП пр.№1'!I94</f>
        <v>1.6</v>
      </c>
      <c r="J184" s="57">
        <f>'МП пр.№1'!J94</f>
        <v>1.6</v>
      </c>
    </row>
    <row r="185" spans="1:10" ht="38.25">
      <c r="A185" s="16" t="str">
        <f>'МП пр.№1'!A95</f>
        <v>3.</v>
      </c>
      <c r="B185" s="59" t="str">
        <f>'МП пр.№1'!B95</f>
        <v>Количество построенных и отремонтированных объектов коммунальной инфраструктуры</v>
      </c>
      <c r="C185" s="58" t="str">
        <f>'МП пр.№1'!C95</f>
        <v>единиц</v>
      </c>
      <c r="D185" s="57">
        <f>'МП пр.№1'!D95</f>
        <v>1</v>
      </c>
      <c r="E185" s="57">
        <f>'МП пр.№1'!E95</f>
        <v>1</v>
      </c>
      <c r="F185" s="57">
        <f>'МП пр.№1'!F95</f>
        <v>1</v>
      </c>
      <c r="G185" s="57">
        <f>'МП пр.№1'!G95</f>
        <v>1</v>
      </c>
      <c r="H185" s="57">
        <f>'МП пр.№1'!H95</f>
        <v>1</v>
      </c>
      <c r="I185" s="57">
        <f>'МП пр.№1'!I95</f>
        <v>1</v>
      </c>
      <c r="J185" s="57">
        <f>'МП пр.№1'!J95</f>
        <v>1</v>
      </c>
    </row>
    <row r="186" spans="1:10" ht="15">
      <c r="A186" s="16" t="str">
        <f>'МП пр.№1'!A96</f>
        <v>4.</v>
      </c>
      <c r="B186" s="59" t="str">
        <f>'МП пр.№1'!B96</f>
        <v xml:space="preserve">Доля ежегодно заменяемых сетей </v>
      </c>
      <c r="C186" s="58" t="str">
        <f>'МП пр.№1'!C96</f>
        <v>%</v>
      </c>
      <c r="D186" s="57">
        <f>'МП пр.№1'!D96</f>
        <v>1</v>
      </c>
      <c r="E186" s="57">
        <f>'МП пр.№1'!E96</f>
        <v>1</v>
      </c>
      <c r="F186" s="57">
        <f>'МП пр.№1'!F96</f>
        <v>1</v>
      </c>
      <c r="G186" s="57">
        <f>'МП пр.№1'!G96</f>
        <v>1</v>
      </c>
      <c r="H186" s="57">
        <f>'МП пр.№1'!H96</f>
        <v>1</v>
      </c>
      <c r="I186" s="57">
        <f>'МП пр.№1'!I96</f>
        <v>1</v>
      </c>
      <c r="J186" s="57">
        <f>'МП пр.№1'!J96</f>
        <v>1</v>
      </c>
    </row>
    <row r="205" spans="7:10" ht="15">
      <c r="G205" s="56"/>
      <c r="H205" s="56"/>
      <c r="I205" s="147" t="s">
        <v>11</v>
      </c>
      <c r="J205" s="147"/>
    </row>
    <row r="208" spans="1:10" ht="18.75">
      <c r="A208" s="151" t="s">
        <v>427</v>
      </c>
      <c r="B208" s="151"/>
      <c r="C208" s="151"/>
      <c r="D208" s="151"/>
      <c r="E208" s="151"/>
      <c r="F208" s="151"/>
      <c r="G208" s="151"/>
      <c r="H208" s="151"/>
      <c r="I208" s="151"/>
      <c r="J208" s="151"/>
    </row>
    <row r="209" spans="1:9" ht="18">
      <c r="A209" s="12"/>
      <c r="B209" s="10"/>
      <c r="C209" s="10"/>
      <c r="D209" s="10"/>
      <c r="E209" s="10"/>
      <c r="F209" s="10"/>
      <c r="G209" s="10"/>
      <c r="H209" s="10"/>
      <c r="I209" s="10"/>
    </row>
    <row r="210" spans="1:10" ht="15.75">
      <c r="A210" s="148" t="s">
        <v>354</v>
      </c>
      <c r="B210" s="155" t="s">
        <v>0</v>
      </c>
      <c r="C210" s="148" t="s">
        <v>355</v>
      </c>
      <c r="D210" s="155" t="s">
        <v>338</v>
      </c>
      <c r="E210" s="155"/>
      <c r="F210" s="155"/>
      <c r="G210" s="155"/>
      <c r="H210" s="155"/>
      <c r="I210" s="155"/>
      <c r="J210" s="155"/>
    </row>
    <row r="211" spans="1:10" ht="15.75">
      <c r="A211" s="149"/>
      <c r="B211" s="155"/>
      <c r="C211" s="149"/>
      <c r="D211" s="84" t="str">
        <f>'МП пр.№1'!D9</f>
        <v>2016 год</v>
      </c>
      <c r="E211" s="126" t="str">
        <f>'МП пр.№1'!E9</f>
        <v>2017 год</v>
      </c>
      <c r="F211" s="126" t="str">
        <f>'МП пр.№1'!F9</f>
        <v>2018 год</v>
      </c>
      <c r="G211" s="126" t="str">
        <f>'МП пр.№1'!G9</f>
        <v>2019 год</v>
      </c>
      <c r="H211" s="126" t="str">
        <f>'МП пр.№1'!H9</f>
        <v>2020 год</v>
      </c>
      <c r="I211" s="126" t="str">
        <f>'МП пр.№1'!I9</f>
        <v>2021 год</v>
      </c>
      <c r="J211" s="126" t="str">
        <f>'МП пр.№1'!J9</f>
        <v>2022 год</v>
      </c>
    </row>
    <row r="212" spans="1:10" ht="25.5" customHeight="1">
      <c r="A212" s="16">
        <v>1</v>
      </c>
      <c r="B212" s="86" t="str">
        <f>'МП пр.№1'!B98</f>
        <v>Число дорожно-транспортных происшествий</v>
      </c>
      <c r="C212" s="57" t="str">
        <f>'МП пр.№1'!C98</f>
        <v>количество в год</v>
      </c>
      <c r="D212" s="57">
        <f>'МП пр.№1'!D98</f>
        <v>103</v>
      </c>
      <c r="E212" s="57">
        <f>'МП пр.№1'!E98</f>
        <v>98</v>
      </c>
      <c r="F212" s="57">
        <f>'МП пр.№1'!F98</f>
        <v>93</v>
      </c>
      <c r="G212" s="57">
        <f>'МП пр.№1'!G98</f>
        <v>88</v>
      </c>
      <c r="H212" s="57">
        <f>'МП пр.№1'!H98</f>
        <v>84</v>
      </c>
      <c r="I212" s="57">
        <f>'МП пр.№1'!I98</f>
        <v>80</v>
      </c>
      <c r="J212" s="57">
        <f>'МП пр.№1'!J98</f>
        <v>76</v>
      </c>
    </row>
    <row r="213" spans="1:10" ht="28.5" customHeight="1">
      <c r="A213" s="16">
        <v>2</v>
      </c>
      <c r="B213" s="91" t="str">
        <f>'МП пр.№1'!B99</f>
        <v>Снижение дорожно-транспортных происшествий</v>
      </c>
      <c r="C213" s="57" t="str">
        <f>'МП пр.№1'!C99</f>
        <v>%</v>
      </c>
      <c r="D213" s="57">
        <f>'МП пр.№1'!D99</f>
        <v>3</v>
      </c>
      <c r="E213" s="57">
        <f>'МП пр.№1'!E99</f>
        <v>5</v>
      </c>
      <c r="F213" s="57">
        <f>'МП пр.№1'!F99</f>
        <v>5</v>
      </c>
      <c r="G213" s="57">
        <f>'МП пр.№1'!G99</f>
        <v>5</v>
      </c>
      <c r="H213" s="57">
        <f>'МП пр.№1'!H99</f>
        <v>5</v>
      </c>
      <c r="I213" s="57">
        <f>'МП пр.№1'!I99</f>
        <v>5</v>
      </c>
      <c r="J213" s="57">
        <f>'МП пр.№1'!J99</f>
        <v>5</v>
      </c>
    </row>
    <row r="214" spans="1:10" ht="30.75" customHeight="1">
      <c r="A214" s="16">
        <v>3</v>
      </c>
      <c r="B214" s="91" t="str">
        <f>'МП пр.№1'!B100</f>
        <v>Число погибших в дорожно-транспортных происшествиях, в т.ч. детей</v>
      </c>
      <c r="C214" s="57" t="str">
        <f>'МП пр.№1'!C100</f>
        <v>человек</v>
      </c>
      <c r="D214" s="57">
        <f>'МП пр.№1'!D100</f>
        <v>12</v>
      </c>
      <c r="E214" s="57">
        <f>'МП пр.№1'!E100</f>
        <v>10</v>
      </c>
      <c r="F214" s="57">
        <f>'МП пр.№1'!F100</f>
        <v>8</v>
      </c>
      <c r="G214" s="57">
        <f>'МП пр.№1'!G100</f>
        <v>6</v>
      </c>
      <c r="H214" s="57">
        <f>'МП пр.№1'!H100</f>
        <v>5</v>
      </c>
      <c r="I214" s="57">
        <f>'МП пр.№1'!I100</f>
        <v>4</v>
      </c>
      <c r="J214" s="57">
        <f>'МП пр.№1'!J100</f>
        <v>3</v>
      </c>
    </row>
    <row r="215" spans="1:10" ht="38.25">
      <c r="A215" s="16">
        <v>4</v>
      </c>
      <c r="B215" s="144" t="str">
        <f>'МП пр.№1'!B101</f>
        <v>Снижение погибших в дорожно-транспортных происшествиях, в т.ч. детей</v>
      </c>
      <c r="C215" s="57" t="str">
        <f>'МП пр.№1'!C101</f>
        <v>%</v>
      </c>
      <c r="D215" s="57">
        <f>'МП пр.№1'!D101</f>
        <v>16</v>
      </c>
      <c r="E215" s="57">
        <f>'МП пр.№1'!E101</f>
        <v>16</v>
      </c>
      <c r="F215" s="57">
        <f>'МП пр.№1'!F101</f>
        <v>20</v>
      </c>
      <c r="G215" s="57">
        <f>'МП пр.№1'!G101</f>
        <v>20</v>
      </c>
      <c r="H215" s="57">
        <f>'МП пр.№1'!H101</f>
        <v>20</v>
      </c>
      <c r="I215" s="57">
        <f>'МП пр.№1'!I101</f>
        <v>20</v>
      </c>
      <c r="J215" s="57">
        <f>'МП пр.№1'!J101</f>
        <v>25</v>
      </c>
    </row>
  </sheetData>
  <mergeCells count="47">
    <mergeCell ref="I176:J176"/>
    <mergeCell ref="A179:J179"/>
    <mergeCell ref="A181:A182"/>
    <mergeCell ref="B181:B182"/>
    <mergeCell ref="C181:C182"/>
    <mergeCell ref="D181:J181"/>
    <mergeCell ref="I155:J155"/>
    <mergeCell ref="A158:J158"/>
    <mergeCell ref="A160:A161"/>
    <mergeCell ref="B160:B161"/>
    <mergeCell ref="C160:C161"/>
    <mergeCell ref="D160:J160"/>
    <mergeCell ref="A108:J108"/>
    <mergeCell ref="I127:J127"/>
    <mergeCell ref="A130:J130"/>
    <mergeCell ref="A132:A133"/>
    <mergeCell ref="B132:B133"/>
    <mergeCell ref="C132:C133"/>
    <mergeCell ref="D132:J132"/>
    <mergeCell ref="A98:I98"/>
    <mergeCell ref="I59:J59"/>
    <mergeCell ref="A62:J62"/>
    <mergeCell ref="A64:A65"/>
    <mergeCell ref="B64:B65"/>
    <mergeCell ref="C64:C65"/>
    <mergeCell ref="D64:J64"/>
    <mergeCell ref="A66:J66"/>
    <mergeCell ref="A74:J74"/>
    <mergeCell ref="A85:J85"/>
    <mergeCell ref="I31:J31"/>
    <mergeCell ref="A34:J34"/>
    <mergeCell ref="A36:A37"/>
    <mergeCell ref="B36:B37"/>
    <mergeCell ref="C36:C37"/>
    <mergeCell ref="D36:J36"/>
    <mergeCell ref="I2:J2"/>
    <mergeCell ref="A7:A8"/>
    <mergeCell ref="B7:B8"/>
    <mergeCell ref="C7:C8"/>
    <mergeCell ref="D7:J7"/>
    <mergeCell ref="A5:J5"/>
    <mergeCell ref="I205:J205"/>
    <mergeCell ref="A208:J208"/>
    <mergeCell ref="A210:A211"/>
    <mergeCell ref="B210:B211"/>
    <mergeCell ref="C210:C211"/>
    <mergeCell ref="D210:J210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D8" sqref="D8"/>
    </sheetView>
  </sheetViews>
  <sheetFormatPr defaultColWidth="9.140625" defaultRowHeight="15"/>
  <cols>
    <col min="1" max="1" width="14.140625" style="0" customWidth="1"/>
    <col min="2" max="2" width="35.57421875" style="0" customWidth="1"/>
    <col min="3" max="3" width="25.57421875" style="0" customWidth="1"/>
    <col min="4" max="4" width="14.421875" style="0" customWidth="1"/>
    <col min="5" max="5" width="10.140625" style="0" customWidth="1"/>
    <col min="6" max="6" width="10.00390625" style="0" customWidth="1"/>
    <col min="7" max="7" width="9.8515625" style="0" customWidth="1"/>
  </cols>
  <sheetData>
    <row r="1" spans="1:9" ht="15">
      <c r="A1" s="168"/>
      <c r="D1" s="147" t="s">
        <v>130</v>
      </c>
      <c r="E1" s="147"/>
      <c r="F1" s="147"/>
      <c r="G1" s="147"/>
      <c r="H1" s="147"/>
      <c r="I1" s="147"/>
    </row>
    <row r="2" spans="1:2" ht="15">
      <c r="A2" s="168"/>
      <c r="B2" s="29"/>
    </row>
    <row r="3" spans="1:9" ht="36" customHeight="1">
      <c r="A3" s="179" t="s">
        <v>429</v>
      </c>
      <c r="B3" s="179"/>
      <c r="C3" s="179"/>
      <c r="D3" s="179"/>
      <c r="E3" s="179"/>
      <c r="F3" s="179"/>
      <c r="G3" s="179"/>
      <c r="H3" s="179"/>
      <c r="I3" s="179"/>
    </row>
    <row r="4" spans="1:9" ht="15">
      <c r="A4" s="170" t="s">
        <v>289</v>
      </c>
      <c r="B4" s="170" t="s">
        <v>430</v>
      </c>
      <c r="C4" s="170" t="s">
        <v>428</v>
      </c>
      <c r="D4" s="170" t="s">
        <v>292</v>
      </c>
      <c r="E4" s="170" t="s">
        <v>293</v>
      </c>
      <c r="F4" s="170"/>
      <c r="G4" s="170"/>
      <c r="H4" s="170"/>
      <c r="I4" s="170"/>
    </row>
    <row r="5" spans="1:9" ht="26.25" customHeight="1">
      <c r="A5" s="170"/>
      <c r="B5" s="170"/>
      <c r="C5" s="170"/>
      <c r="D5" s="170"/>
      <c r="E5" s="37">
        <f>'МП пр.№4'!E8</f>
        <v>2018</v>
      </c>
      <c r="F5" s="130">
        <f>'МП пр.№4'!F8</f>
        <v>2019</v>
      </c>
      <c r="G5" s="130">
        <f>'МП пр.№4'!G8</f>
        <v>2020</v>
      </c>
      <c r="H5" s="130">
        <f>'МП пр.№4'!H8</f>
        <v>2021</v>
      </c>
      <c r="I5" s="130">
        <f>'МП пр.№4'!I8</f>
        <v>2022</v>
      </c>
    </row>
    <row r="6" spans="1:9" ht="1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</row>
    <row r="7" spans="1:9" ht="33" customHeight="1">
      <c r="A7" s="68" t="str">
        <f>'МП пр.№4'!A11</f>
        <v xml:space="preserve">Подпрограмма 1 </v>
      </c>
      <c r="B7" s="208" t="str">
        <f>'МП пр.№4'!B11</f>
        <v xml:space="preserve">«Развитие жилищно-коммунального хозяйства в муниципальном образовании «Городской округ «Город Козьмодемьянск» </v>
      </c>
      <c r="C7" s="209"/>
      <c r="D7" s="53" t="str">
        <f>'МП пр.№4'!D11</f>
        <v>903  0000   0410000000</v>
      </c>
      <c r="E7" s="63">
        <f>'МП пр.№4'!E11</f>
        <v>46145</v>
      </c>
      <c r="F7" s="63">
        <f>'МП пр.№4'!F11</f>
        <v>0</v>
      </c>
      <c r="G7" s="63">
        <f>'МП пр.№4'!G11</f>
        <v>0</v>
      </c>
      <c r="H7" s="63">
        <f>'МП пр.№4'!H11</f>
        <v>360</v>
      </c>
      <c r="I7" s="63">
        <f>'МП пр.№4'!I11</f>
        <v>360</v>
      </c>
    </row>
    <row r="8" spans="1:9" ht="51">
      <c r="A8" s="61" t="str">
        <f>'МП пр.№4'!A12</f>
        <v>1.1.</v>
      </c>
      <c r="B8" s="59" t="str">
        <f>'МП пр.№4'!B12</f>
        <v>Уплата взносов на капитальный ремонт общего имущества в многоквартирных домах собственником жилого помещения многоквартирного дома</v>
      </c>
      <c r="C8" s="210" t="str">
        <f>'МП пр.№4'!C12</f>
        <v>Ответственный исполнитель – отдел жилищно-коммунального хозяйства и тарифного регулирования соисполнители – администрация городского округа «Город Козьмодемьянск», Финансовое управление муниципального образования «Городской округ «Город Козьмодемьянск»</v>
      </c>
      <c r="D8" s="37" t="str">
        <f>'МП пр.№4'!D12</f>
        <v>903  0501  0410129520</v>
      </c>
      <c r="E8" s="62">
        <f>'МП пр.№4'!E12</f>
        <v>270</v>
      </c>
      <c r="F8" s="62">
        <f>'МП пр.№4'!F12</f>
        <v>0</v>
      </c>
      <c r="G8" s="62">
        <f>'МП пр.№4'!G12</f>
        <v>0</v>
      </c>
      <c r="H8" s="62">
        <f>'МП пр.№4'!H12</f>
        <v>260</v>
      </c>
      <c r="I8" s="62">
        <f>'МП пр.№4'!I12</f>
        <v>260</v>
      </c>
    </row>
    <row r="9" spans="1:9" ht="51">
      <c r="A9" s="61" t="str">
        <f>'МП пр.№4'!A13</f>
        <v>1.3.</v>
      </c>
      <c r="B9" s="59" t="str">
        <f>'МП пр.№4'!B13</f>
        <v>Капитальный ремонт государственного жилищного фонда субъектов Российской Федерации и муниципального жилищного фонда</v>
      </c>
      <c r="C9" s="210"/>
      <c r="D9" s="37" t="str">
        <f>'МП пр.№4'!D13</f>
        <v>903  0501 0410329390</v>
      </c>
      <c r="E9" s="62">
        <f>'МП пр.№4'!E13</f>
        <v>70</v>
      </c>
      <c r="F9" s="62">
        <f>'МП пр.№4'!F13</f>
        <v>0</v>
      </c>
      <c r="G9" s="62">
        <f>'МП пр.№4'!G13</f>
        <v>0</v>
      </c>
      <c r="H9" s="62">
        <f>'МП пр.№4'!H13</f>
        <v>100</v>
      </c>
      <c r="I9" s="62">
        <f>'МП пр.№4'!I13</f>
        <v>100</v>
      </c>
    </row>
    <row r="10" spans="1:9" ht="41.25" customHeight="1">
      <c r="A10" s="61" t="str">
        <f>'МП пр.№4'!A14</f>
        <v>1.5.</v>
      </c>
      <c r="B10" s="59" t="str">
        <f>'МП пр.№4'!B14</f>
        <v xml:space="preserve">Обеспечение мероприятий по переселению граждан из аварийного жилищного фонда </v>
      </c>
      <c r="C10" s="210"/>
      <c r="D10" s="37" t="str">
        <f>'МП пр.№4'!D14</f>
        <v>903  0501  0410509602</v>
      </c>
      <c r="E10" s="62">
        <f>'МП пр.№4'!E14</f>
        <v>0</v>
      </c>
      <c r="F10" s="62">
        <f>'МП пр.№4'!F14</f>
        <v>0</v>
      </c>
      <c r="G10" s="62">
        <f>'МП пр.№4'!G14</f>
        <v>0</v>
      </c>
      <c r="H10" s="62">
        <f>'МП пр.№4'!H14</f>
        <v>0</v>
      </c>
      <c r="I10" s="62">
        <f>'МП пр.№4'!I14</f>
        <v>0</v>
      </c>
    </row>
    <row r="11" spans="1:9" ht="25.5">
      <c r="A11" s="61" t="str">
        <f>'МП пр.№4'!A15</f>
        <v>1.4.</v>
      </c>
      <c r="B11" s="59" t="str">
        <f>'МП пр.№4'!B15</f>
        <v>Содержание и обслуживание муниципальных жилых помещений</v>
      </c>
      <c r="C11" s="210"/>
      <c r="D11" s="37" t="str">
        <f>'МП пр.№4'!D15</f>
        <v>903  0501  041040000</v>
      </c>
      <c r="E11" s="62">
        <f>'МП пр.№4'!E15</f>
        <v>0</v>
      </c>
      <c r="F11" s="62">
        <f>'МП пр.№4'!F15</f>
        <v>0</v>
      </c>
      <c r="G11" s="62">
        <f>'МП пр.№4'!G15</f>
        <v>0</v>
      </c>
      <c r="H11" s="62">
        <f>'МП пр.№4'!H15</f>
        <v>0</v>
      </c>
      <c r="I11" s="62">
        <f>'МП пр.№4'!I15</f>
        <v>0</v>
      </c>
    </row>
    <row r="12" spans="1:9" ht="114.75">
      <c r="A12" s="61" t="str">
        <f>'МП пр.№4'!A16</f>
        <v>1.7.</v>
      </c>
      <c r="B12" s="59" t="str">
        <f>'МП пр.№4'!B16</f>
        <v>Субвенции,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и по возмещению выпадающих доходов теплоснабжающим организациям, возникших в результате применения льготных тарифов на тепловую энергию</v>
      </c>
      <c r="C12" s="210"/>
      <c r="D12" s="37" t="str">
        <f>'МП пр.№4'!D16</f>
        <v>903  0502 0410727410</v>
      </c>
      <c r="E12" s="62">
        <f>'МП пр.№4'!E16</f>
        <v>45280</v>
      </c>
      <c r="F12" s="62">
        <f>'МП пр.№4'!F16</f>
        <v>0</v>
      </c>
      <c r="G12" s="62">
        <f>'МП пр.№4'!G16</f>
        <v>0</v>
      </c>
      <c r="H12" s="62">
        <f>'МП пр.№4'!H16</f>
        <v>0</v>
      </c>
      <c r="I12" s="62">
        <f>'МП пр.№4'!I16</f>
        <v>0</v>
      </c>
    </row>
    <row r="13" spans="1:9" ht="63.75">
      <c r="A13" s="61" t="str">
        <f>'МП пр.№4'!A17</f>
        <v>1.8.</v>
      </c>
      <c r="B13" s="59" t="str">
        <f>'МП пр.№4'!B17</f>
        <v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v>
      </c>
      <c r="C13" s="210"/>
      <c r="D13" s="37" t="str">
        <f>'МП пр.№4'!D17</f>
        <v>903  0502  0410829410</v>
      </c>
      <c r="E13" s="62">
        <f>'МП пр.№4'!E17</f>
        <v>525</v>
      </c>
      <c r="F13" s="62">
        <f>'МП пр.№4'!F17</f>
        <v>0</v>
      </c>
      <c r="G13" s="62">
        <f>'МП пр.№4'!G17</f>
        <v>0</v>
      </c>
      <c r="H13" s="62">
        <f>'МП пр.№4'!H17</f>
        <v>0</v>
      </c>
      <c r="I13" s="62">
        <f>'МП пр.№4'!I17</f>
        <v>0</v>
      </c>
    </row>
    <row r="17" spans="1:8" ht="15">
      <c r="A17" s="162"/>
      <c r="D17" s="147" t="s">
        <v>238</v>
      </c>
      <c r="E17" s="147"/>
      <c r="F17" s="147"/>
      <c r="G17" s="147"/>
      <c r="H17" s="147"/>
    </row>
    <row r="18" spans="1:8" ht="15">
      <c r="A18" s="162"/>
      <c r="D18" s="147"/>
      <c r="E18" s="147"/>
      <c r="F18" s="147"/>
      <c r="G18" s="147"/>
      <c r="H18" s="147"/>
    </row>
    <row r="19" ht="18.75">
      <c r="A19" s="9"/>
    </row>
    <row r="20" spans="1:8" ht="18.75">
      <c r="A20" s="179" t="s">
        <v>433</v>
      </c>
      <c r="B20" s="179"/>
      <c r="C20" s="179"/>
      <c r="D20" s="179"/>
      <c r="E20" s="179"/>
      <c r="F20" s="179"/>
      <c r="G20" s="179"/>
      <c r="H20" s="179"/>
    </row>
    <row r="21" ht="18.75">
      <c r="A21" s="9"/>
    </row>
    <row r="22" spans="1:9" ht="15.75" customHeight="1">
      <c r="A22" s="186" t="s">
        <v>289</v>
      </c>
      <c r="B22" s="186" t="s">
        <v>315</v>
      </c>
      <c r="C22" s="202" t="s">
        <v>316</v>
      </c>
      <c r="D22" s="203"/>
      <c r="E22" s="186" t="s">
        <v>317</v>
      </c>
      <c r="F22" s="186"/>
      <c r="G22" s="186"/>
      <c r="H22" s="186"/>
      <c r="I22" s="186"/>
    </row>
    <row r="23" spans="1:9" ht="15.75">
      <c r="A23" s="186"/>
      <c r="B23" s="186"/>
      <c r="C23" s="204"/>
      <c r="D23" s="205"/>
      <c r="E23" s="51">
        <f>E5</f>
        <v>2018</v>
      </c>
      <c r="F23" s="133">
        <f aca="true" t="shared" si="0" ref="F23:I23">F5</f>
        <v>2019</v>
      </c>
      <c r="G23" s="133">
        <f t="shared" si="0"/>
        <v>2020</v>
      </c>
      <c r="H23" s="133">
        <f t="shared" si="0"/>
        <v>2021</v>
      </c>
      <c r="I23" s="133">
        <f t="shared" si="0"/>
        <v>2022</v>
      </c>
    </row>
    <row r="24" spans="1:9" ht="15.75">
      <c r="A24" s="42">
        <v>1</v>
      </c>
      <c r="B24" s="42">
        <v>2</v>
      </c>
      <c r="C24" s="206">
        <v>3</v>
      </c>
      <c r="D24" s="207"/>
      <c r="E24" s="42">
        <v>4</v>
      </c>
      <c r="F24" s="42">
        <v>5</v>
      </c>
      <c r="G24" s="42">
        <v>6</v>
      </c>
      <c r="H24" s="42">
        <v>7</v>
      </c>
      <c r="I24" s="43">
        <v>8</v>
      </c>
    </row>
    <row r="25" spans="1:10" ht="15.75">
      <c r="A25" s="200" t="s">
        <v>432</v>
      </c>
      <c r="B25" s="201" t="s">
        <v>296</v>
      </c>
      <c r="C25" s="197" t="s">
        <v>319</v>
      </c>
      <c r="D25" s="197"/>
      <c r="E25" s="49">
        <f>SUM(E26:E29)</f>
        <v>46145</v>
      </c>
      <c r="F25" s="49">
        <f aca="true" t="shared" si="1" ref="F25:I25">SUM(F26:F29)</f>
        <v>0</v>
      </c>
      <c r="G25" s="49">
        <f t="shared" si="1"/>
        <v>0</v>
      </c>
      <c r="H25" s="49">
        <f t="shared" si="1"/>
        <v>360</v>
      </c>
      <c r="I25" s="49">
        <f t="shared" si="1"/>
        <v>360</v>
      </c>
      <c r="J25" s="71"/>
    </row>
    <row r="26" spans="1:10" ht="15.75">
      <c r="A26" s="200"/>
      <c r="B26" s="201"/>
      <c r="C26" s="198" t="s">
        <v>320</v>
      </c>
      <c r="D26" s="198"/>
      <c r="E26" s="50">
        <f>E31+E36+E41+E46+E51+E56</f>
        <v>0</v>
      </c>
      <c r="F26" s="50">
        <f aca="true" t="shared" si="2" ref="F26:I26">F31+F36+F41+F46+F51+F56</f>
        <v>0</v>
      </c>
      <c r="G26" s="50">
        <f t="shared" si="2"/>
        <v>0</v>
      </c>
      <c r="H26" s="50">
        <f t="shared" si="2"/>
        <v>0</v>
      </c>
      <c r="I26" s="50">
        <f t="shared" si="2"/>
        <v>0</v>
      </c>
      <c r="J26" s="71"/>
    </row>
    <row r="27" spans="1:10" ht="15.75">
      <c r="A27" s="200"/>
      <c r="B27" s="201"/>
      <c r="C27" s="198" t="s">
        <v>321</v>
      </c>
      <c r="D27" s="198"/>
      <c r="E27" s="50">
        <f>E32+E37+E42+E47+E52+E57</f>
        <v>45280</v>
      </c>
      <c r="F27" s="50">
        <f aca="true" t="shared" si="3" ref="F27:I27">F32+F37+F42+F47+F52+F57</f>
        <v>0</v>
      </c>
      <c r="G27" s="50">
        <f t="shared" si="3"/>
        <v>0</v>
      </c>
      <c r="H27" s="50">
        <f t="shared" si="3"/>
        <v>0</v>
      </c>
      <c r="I27" s="50">
        <f t="shared" si="3"/>
        <v>0</v>
      </c>
      <c r="J27" s="71"/>
    </row>
    <row r="28" spans="1:10" ht="15.75">
      <c r="A28" s="200"/>
      <c r="B28" s="201"/>
      <c r="C28" s="198" t="s">
        <v>322</v>
      </c>
      <c r="D28" s="198"/>
      <c r="E28" s="50">
        <f>E33+E38+E43+E48+E53+E58</f>
        <v>865</v>
      </c>
      <c r="F28" s="50">
        <f aca="true" t="shared" si="4" ref="F28:I28">F33+F38+F43+F48+F53+F58</f>
        <v>0</v>
      </c>
      <c r="G28" s="50">
        <f t="shared" si="4"/>
        <v>0</v>
      </c>
      <c r="H28" s="50">
        <f t="shared" si="4"/>
        <v>360</v>
      </c>
      <c r="I28" s="50">
        <f t="shared" si="4"/>
        <v>360</v>
      </c>
      <c r="J28" s="71"/>
    </row>
    <row r="29" spans="1:10" ht="15.75">
      <c r="A29" s="200"/>
      <c r="B29" s="201"/>
      <c r="C29" s="198" t="s">
        <v>323</v>
      </c>
      <c r="D29" s="198"/>
      <c r="E29" s="50">
        <f>E34+E39+E44+E49+E54+E59</f>
        <v>0</v>
      </c>
      <c r="F29" s="50">
        <f aca="true" t="shared" si="5" ref="F29:I29">F34+F39+F44+F49+F54+F59</f>
        <v>0</v>
      </c>
      <c r="G29" s="50">
        <f t="shared" si="5"/>
        <v>0</v>
      </c>
      <c r="H29" s="50">
        <f t="shared" si="5"/>
        <v>0</v>
      </c>
      <c r="I29" s="50">
        <f t="shared" si="5"/>
        <v>0</v>
      </c>
      <c r="J29" s="71"/>
    </row>
    <row r="30" spans="1:10" ht="15.75">
      <c r="A30" s="199" t="str">
        <f>A8</f>
        <v>1.1.</v>
      </c>
      <c r="B30" s="193" t="str">
        <f>B8</f>
        <v>Уплата взносов на капитальный ремонт общего имущества в многоквартирных домах собственником жилого помещения многоквартирного дома</v>
      </c>
      <c r="C30" s="197" t="s">
        <v>319</v>
      </c>
      <c r="D30" s="197"/>
      <c r="E30" s="49">
        <f>E31+E32+E33+E34</f>
        <v>270</v>
      </c>
      <c r="F30" s="49">
        <f aca="true" t="shared" si="6" ref="F30:I30">F31+F32+F33+F34</f>
        <v>0</v>
      </c>
      <c r="G30" s="49">
        <f t="shared" si="6"/>
        <v>0</v>
      </c>
      <c r="H30" s="49">
        <f t="shared" si="6"/>
        <v>260</v>
      </c>
      <c r="I30" s="49">
        <f t="shared" si="6"/>
        <v>260</v>
      </c>
      <c r="J30" s="71"/>
    </row>
    <row r="31" spans="1:10" ht="15.75">
      <c r="A31" s="199"/>
      <c r="B31" s="193"/>
      <c r="C31" s="198" t="s">
        <v>320</v>
      </c>
      <c r="D31" s="198"/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71"/>
    </row>
    <row r="32" spans="1:10" ht="15.75">
      <c r="A32" s="199"/>
      <c r="B32" s="193"/>
      <c r="C32" s="198" t="s">
        <v>321</v>
      </c>
      <c r="D32" s="198"/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71"/>
    </row>
    <row r="33" spans="1:10" ht="15.75">
      <c r="A33" s="199"/>
      <c r="B33" s="193"/>
      <c r="C33" s="198" t="s">
        <v>322</v>
      </c>
      <c r="D33" s="198"/>
      <c r="E33" s="50">
        <f>E8</f>
        <v>270</v>
      </c>
      <c r="F33" s="50">
        <f aca="true" t="shared" si="7" ref="F33:I33">F8</f>
        <v>0</v>
      </c>
      <c r="G33" s="50">
        <f t="shared" si="7"/>
        <v>0</v>
      </c>
      <c r="H33" s="50">
        <f t="shared" si="7"/>
        <v>260</v>
      </c>
      <c r="I33" s="50">
        <f t="shared" si="7"/>
        <v>260</v>
      </c>
      <c r="J33" s="71"/>
    </row>
    <row r="34" spans="1:10" ht="15.75">
      <c r="A34" s="199"/>
      <c r="B34" s="193"/>
      <c r="C34" s="198" t="s">
        <v>323</v>
      </c>
      <c r="D34" s="198"/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71"/>
    </row>
    <row r="35" spans="1:10" ht="15.75">
      <c r="A35" s="199" t="str">
        <f>A9</f>
        <v>1.3.</v>
      </c>
      <c r="B35" s="193" t="str">
        <f>B9</f>
        <v>Капитальный ремонт государственного жилищного фонда субъектов Российской Федерации и муниципального жилищного фонда</v>
      </c>
      <c r="C35" s="197" t="s">
        <v>319</v>
      </c>
      <c r="D35" s="197"/>
      <c r="E35" s="49">
        <f>E36+E37+E38+E39</f>
        <v>70</v>
      </c>
      <c r="F35" s="49">
        <f aca="true" t="shared" si="8" ref="F35:I35">F36+F37+F38+F39</f>
        <v>0</v>
      </c>
      <c r="G35" s="49">
        <f t="shared" si="8"/>
        <v>0</v>
      </c>
      <c r="H35" s="49">
        <f t="shared" si="8"/>
        <v>100</v>
      </c>
      <c r="I35" s="49">
        <f t="shared" si="8"/>
        <v>100</v>
      </c>
      <c r="J35" s="71"/>
    </row>
    <row r="36" spans="1:10" ht="15.75">
      <c r="A36" s="199"/>
      <c r="B36" s="193"/>
      <c r="C36" s="198" t="s">
        <v>320</v>
      </c>
      <c r="D36" s="198"/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71"/>
    </row>
    <row r="37" spans="1:10" ht="15.75">
      <c r="A37" s="199"/>
      <c r="B37" s="193"/>
      <c r="C37" s="198" t="s">
        <v>321</v>
      </c>
      <c r="D37" s="198"/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71"/>
    </row>
    <row r="38" spans="1:10" ht="15.75">
      <c r="A38" s="199"/>
      <c r="B38" s="193"/>
      <c r="C38" s="198" t="s">
        <v>322</v>
      </c>
      <c r="D38" s="198"/>
      <c r="E38" s="50">
        <f>E9</f>
        <v>70</v>
      </c>
      <c r="F38" s="50">
        <f aca="true" t="shared" si="9" ref="F38:I38">F9</f>
        <v>0</v>
      </c>
      <c r="G38" s="50">
        <f t="shared" si="9"/>
        <v>0</v>
      </c>
      <c r="H38" s="50">
        <f t="shared" si="9"/>
        <v>100</v>
      </c>
      <c r="I38" s="50">
        <f t="shared" si="9"/>
        <v>100</v>
      </c>
      <c r="J38" s="71"/>
    </row>
    <row r="39" spans="1:10" ht="15.75">
      <c r="A39" s="199"/>
      <c r="B39" s="193"/>
      <c r="C39" s="198" t="s">
        <v>323</v>
      </c>
      <c r="D39" s="198"/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71"/>
    </row>
    <row r="40" spans="1:10" ht="15.75">
      <c r="A40" s="199" t="str">
        <f>A10</f>
        <v>1.5.</v>
      </c>
      <c r="B40" s="193" t="str">
        <f>B10</f>
        <v xml:space="preserve">Обеспечение мероприятий по переселению граждан из аварийного жилищного фонда </v>
      </c>
      <c r="C40" s="197" t="s">
        <v>319</v>
      </c>
      <c r="D40" s="197"/>
      <c r="E40" s="49">
        <f>E41+E42+E43+E44</f>
        <v>0</v>
      </c>
      <c r="F40" s="49">
        <f aca="true" t="shared" si="10" ref="F40:I40">F41+F42+F43+F44</f>
        <v>0</v>
      </c>
      <c r="G40" s="49">
        <f t="shared" si="10"/>
        <v>0</v>
      </c>
      <c r="H40" s="49">
        <f t="shared" si="10"/>
        <v>0</v>
      </c>
      <c r="I40" s="49">
        <f t="shared" si="10"/>
        <v>0</v>
      </c>
      <c r="J40" s="71"/>
    </row>
    <row r="41" spans="1:10" ht="15.75">
      <c r="A41" s="199"/>
      <c r="B41" s="193"/>
      <c r="C41" s="198" t="s">
        <v>320</v>
      </c>
      <c r="D41" s="198"/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71"/>
    </row>
    <row r="42" spans="1:10" ht="15.75">
      <c r="A42" s="199"/>
      <c r="B42" s="193"/>
      <c r="C42" s="198" t="s">
        <v>321</v>
      </c>
      <c r="D42" s="198"/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71"/>
    </row>
    <row r="43" spans="1:10" ht="15.75">
      <c r="A43" s="199"/>
      <c r="B43" s="193"/>
      <c r="C43" s="198" t="s">
        <v>322</v>
      </c>
      <c r="D43" s="198"/>
      <c r="E43" s="50">
        <f>E10</f>
        <v>0</v>
      </c>
      <c r="F43" s="50">
        <f aca="true" t="shared" si="11" ref="F43:I43">F10</f>
        <v>0</v>
      </c>
      <c r="G43" s="50">
        <f t="shared" si="11"/>
        <v>0</v>
      </c>
      <c r="H43" s="50">
        <f t="shared" si="11"/>
        <v>0</v>
      </c>
      <c r="I43" s="50">
        <f t="shared" si="11"/>
        <v>0</v>
      </c>
      <c r="J43" s="71"/>
    </row>
    <row r="44" spans="1:10" ht="15.75">
      <c r="A44" s="199"/>
      <c r="B44" s="193"/>
      <c r="C44" s="198" t="s">
        <v>323</v>
      </c>
      <c r="D44" s="198"/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71"/>
    </row>
    <row r="45" spans="1:10" ht="15.75">
      <c r="A45" s="192" t="str">
        <f>A11</f>
        <v>1.4.</v>
      </c>
      <c r="B45" s="193" t="str">
        <f>B11</f>
        <v>Содержание и обслуживание муниципальных жилых помещений</v>
      </c>
      <c r="C45" s="197" t="s">
        <v>319</v>
      </c>
      <c r="D45" s="197"/>
      <c r="E45" s="49">
        <f>E46+E47+E48+E49</f>
        <v>0</v>
      </c>
      <c r="F45" s="49">
        <f aca="true" t="shared" si="12" ref="F45:I45">F46+F47+F48+F49</f>
        <v>0</v>
      </c>
      <c r="G45" s="49">
        <f t="shared" si="12"/>
        <v>0</v>
      </c>
      <c r="H45" s="49">
        <f t="shared" si="12"/>
        <v>0</v>
      </c>
      <c r="I45" s="49">
        <f t="shared" si="12"/>
        <v>0</v>
      </c>
      <c r="J45" s="71"/>
    </row>
    <row r="46" spans="1:10" ht="15.75">
      <c r="A46" s="192"/>
      <c r="B46" s="193"/>
      <c r="C46" s="198" t="s">
        <v>320</v>
      </c>
      <c r="D46" s="198"/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71"/>
    </row>
    <row r="47" spans="1:10" ht="15.75">
      <c r="A47" s="192"/>
      <c r="B47" s="193"/>
      <c r="C47" s="198" t="s">
        <v>321</v>
      </c>
      <c r="D47" s="198"/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71"/>
    </row>
    <row r="48" spans="1:10" ht="15.75">
      <c r="A48" s="192"/>
      <c r="B48" s="193"/>
      <c r="C48" s="198" t="s">
        <v>322</v>
      </c>
      <c r="D48" s="198"/>
      <c r="E48" s="50">
        <f>E11</f>
        <v>0</v>
      </c>
      <c r="F48" s="50">
        <f aca="true" t="shared" si="13" ref="F48:I48">F11</f>
        <v>0</v>
      </c>
      <c r="G48" s="50">
        <f t="shared" si="13"/>
        <v>0</v>
      </c>
      <c r="H48" s="50">
        <f t="shared" si="13"/>
        <v>0</v>
      </c>
      <c r="I48" s="50">
        <f t="shared" si="13"/>
        <v>0</v>
      </c>
      <c r="J48" s="71"/>
    </row>
    <row r="49" spans="1:10" ht="15.75">
      <c r="A49" s="192"/>
      <c r="B49" s="193"/>
      <c r="C49" s="198" t="s">
        <v>323</v>
      </c>
      <c r="D49" s="198"/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71"/>
    </row>
    <row r="50" spans="1:10" ht="15.75">
      <c r="A50" s="192" t="str">
        <f>A12</f>
        <v>1.7.</v>
      </c>
      <c r="B50" s="193" t="str">
        <f>B12</f>
        <v>Субвенции,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и по возмещению выпадающих доходов теплоснабжающим организациям, возникших в результате применения льготных тарифов на тепловую энергию</v>
      </c>
      <c r="C50" s="197" t="s">
        <v>319</v>
      </c>
      <c r="D50" s="197"/>
      <c r="E50" s="49">
        <f>E51+E52+E53+E54</f>
        <v>45280</v>
      </c>
      <c r="F50" s="49">
        <f aca="true" t="shared" si="14" ref="F50:I50">F51+F52+F53+F54</f>
        <v>0</v>
      </c>
      <c r="G50" s="49">
        <f t="shared" si="14"/>
        <v>0</v>
      </c>
      <c r="H50" s="49">
        <f t="shared" si="14"/>
        <v>0</v>
      </c>
      <c r="I50" s="49">
        <f t="shared" si="14"/>
        <v>0</v>
      </c>
      <c r="J50" s="71"/>
    </row>
    <row r="51" spans="1:10" ht="15.75">
      <c r="A51" s="192"/>
      <c r="B51" s="193"/>
      <c r="C51" s="198" t="s">
        <v>320</v>
      </c>
      <c r="D51" s="198"/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71"/>
    </row>
    <row r="52" spans="1:10" ht="15.75">
      <c r="A52" s="192"/>
      <c r="B52" s="193"/>
      <c r="C52" s="198" t="s">
        <v>321</v>
      </c>
      <c r="D52" s="198"/>
      <c r="E52" s="50">
        <f>E12</f>
        <v>45280</v>
      </c>
      <c r="F52" s="50">
        <f aca="true" t="shared" si="15" ref="F52:I52">F12</f>
        <v>0</v>
      </c>
      <c r="G52" s="50">
        <f t="shared" si="15"/>
        <v>0</v>
      </c>
      <c r="H52" s="50">
        <f t="shared" si="15"/>
        <v>0</v>
      </c>
      <c r="I52" s="50">
        <f t="shared" si="15"/>
        <v>0</v>
      </c>
      <c r="J52" s="71"/>
    </row>
    <row r="53" spans="1:10" ht="15.75">
      <c r="A53" s="192"/>
      <c r="B53" s="193"/>
      <c r="C53" s="198" t="s">
        <v>322</v>
      </c>
      <c r="D53" s="198"/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71"/>
    </row>
    <row r="54" spans="1:10" ht="15.75">
      <c r="A54" s="192"/>
      <c r="B54" s="193"/>
      <c r="C54" s="198" t="s">
        <v>323</v>
      </c>
      <c r="D54" s="198"/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71"/>
    </row>
    <row r="55" spans="1:10" ht="15.75">
      <c r="A55" s="192" t="str">
        <f>A13</f>
        <v>1.8.</v>
      </c>
      <c r="B55" s="193" t="str">
        <f>B13</f>
        <v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v>
      </c>
      <c r="C55" s="197" t="s">
        <v>319</v>
      </c>
      <c r="D55" s="197"/>
      <c r="E55" s="49">
        <f>E56+E57+E58+E59</f>
        <v>525</v>
      </c>
      <c r="F55" s="49">
        <f aca="true" t="shared" si="16" ref="F55:I55">F56+F57+F58+F59</f>
        <v>0</v>
      </c>
      <c r="G55" s="49">
        <f t="shared" si="16"/>
        <v>0</v>
      </c>
      <c r="H55" s="49">
        <f t="shared" si="16"/>
        <v>0</v>
      </c>
      <c r="I55" s="49">
        <f t="shared" si="16"/>
        <v>0</v>
      </c>
      <c r="J55" s="71"/>
    </row>
    <row r="56" spans="1:10" ht="15.75">
      <c r="A56" s="192"/>
      <c r="B56" s="193"/>
      <c r="C56" s="198" t="s">
        <v>320</v>
      </c>
      <c r="D56" s="198"/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71"/>
    </row>
    <row r="57" spans="1:10" ht="15.75">
      <c r="A57" s="192"/>
      <c r="B57" s="193"/>
      <c r="C57" s="198" t="s">
        <v>321</v>
      </c>
      <c r="D57" s="198"/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71"/>
    </row>
    <row r="58" spans="1:10" ht="15.75">
      <c r="A58" s="192"/>
      <c r="B58" s="193"/>
      <c r="C58" s="198" t="s">
        <v>322</v>
      </c>
      <c r="D58" s="198"/>
      <c r="E58" s="50">
        <f>E13</f>
        <v>525</v>
      </c>
      <c r="F58" s="50">
        <f aca="true" t="shared" si="17" ref="F58:I58">F13</f>
        <v>0</v>
      </c>
      <c r="G58" s="50">
        <f t="shared" si="17"/>
        <v>0</v>
      </c>
      <c r="H58" s="50">
        <f t="shared" si="17"/>
        <v>0</v>
      </c>
      <c r="I58" s="50">
        <f t="shared" si="17"/>
        <v>0</v>
      </c>
      <c r="J58" s="71"/>
    </row>
    <row r="59" spans="1:10" ht="15.75">
      <c r="A59" s="192"/>
      <c r="B59" s="193"/>
      <c r="C59" s="198" t="s">
        <v>323</v>
      </c>
      <c r="D59" s="198"/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71"/>
    </row>
    <row r="60" spans="1:9" s="71" customFormat="1" ht="15.75">
      <c r="A60" s="194"/>
      <c r="B60" s="194"/>
      <c r="C60" s="195"/>
      <c r="D60" s="195"/>
      <c r="E60" s="70"/>
      <c r="F60" s="70"/>
      <c r="G60" s="70"/>
      <c r="H60" s="70"/>
      <c r="I60" s="70"/>
    </row>
    <row r="61" spans="1:9" s="71" customFormat="1" ht="15.75">
      <c r="A61" s="194"/>
      <c r="B61" s="194"/>
      <c r="C61" s="196"/>
      <c r="D61" s="196"/>
      <c r="E61" s="72"/>
      <c r="F61" s="72"/>
      <c r="G61" s="72"/>
      <c r="H61" s="72"/>
      <c r="I61" s="72"/>
    </row>
    <row r="62" spans="1:9" s="71" customFormat="1" ht="15.75" customHeight="1">
      <c r="A62" s="194"/>
      <c r="B62" s="194"/>
      <c r="C62" s="196"/>
      <c r="D62" s="196"/>
      <c r="E62" s="72"/>
      <c r="F62" s="72"/>
      <c r="G62" s="72"/>
      <c r="H62" s="72"/>
      <c r="I62" s="72"/>
    </row>
    <row r="63" spans="1:9" s="71" customFormat="1" ht="15.75" customHeight="1">
      <c r="A63" s="194"/>
      <c r="B63" s="194"/>
      <c r="C63" s="196"/>
      <c r="D63" s="196"/>
      <c r="E63" s="72"/>
      <c r="F63" s="72"/>
      <c r="G63" s="72"/>
      <c r="H63" s="72"/>
      <c r="I63" s="72"/>
    </row>
    <row r="64" spans="1:9" s="71" customFormat="1" ht="15.75" customHeight="1">
      <c r="A64" s="194"/>
      <c r="B64" s="194"/>
      <c r="C64" s="196"/>
      <c r="D64" s="196"/>
      <c r="E64" s="72"/>
      <c r="F64" s="72"/>
      <c r="G64" s="72"/>
      <c r="H64" s="72"/>
      <c r="I64" s="72"/>
    </row>
  </sheetData>
  <mergeCells count="75">
    <mergeCell ref="B7:C7"/>
    <mergeCell ref="C8:C13"/>
    <mergeCell ref="A1:A2"/>
    <mergeCell ref="D1:I1"/>
    <mergeCell ref="A3:I3"/>
    <mergeCell ref="A4:A5"/>
    <mergeCell ref="B4:B5"/>
    <mergeCell ref="C4:C5"/>
    <mergeCell ref="D4:D5"/>
    <mergeCell ref="E4:I4"/>
    <mergeCell ref="A17:A18"/>
    <mergeCell ref="D17:H17"/>
    <mergeCell ref="D18:H18"/>
    <mergeCell ref="A20:H20"/>
    <mergeCell ref="A22:A23"/>
    <mergeCell ref="B22:B23"/>
    <mergeCell ref="A25:A29"/>
    <mergeCell ref="A30:A34"/>
    <mergeCell ref="B25:B29"/>
    <mergeCell ref="E22:I22"/>
    <mergeCell ref="C22:D23"/>
    <mergeCell ref="C25:D25"/>
    <mergeCell ref="C26:D26"/>
    <mergeCell ref="C27:D27"/>
    <mergeCell ref="C28:D28"/>
    <mergeCell ref="C29:D29"/>
    <mergeCell ref="C24:D24"/>
    <mergeCell ref="C30:D30"/>
    <mergeCell ref="C31:D31"/>
    <mergeCell ref="C32:D32"/>
    <mergeCell ref="C33:D33"/>
    <mergeCell ref="C44:D44"/>
    <mergeCell ref="B30:B34"/>
    <mergeCell ref="B35:B39"/>
    <mergeCell ref="B40:B44"/>
    <mergeCell ref="A35:A39"/>
    <mergeCell ref="A40:A44"/>
    <mergeCell ref="C39:D39"/>
    <mergeCell ref="C40:D40"/>
    <mergeCell ref="C41:D41"/>
    <mergeCell ref="C42:D42"/>
    <mergeCell ref="C43:D43"/>
    <mergeCell ref="C34:D34"/>
    <mergeCell ref="C35:D35"/>
    <mergeCell ref="C36:D36"/>
    <mergeCell ref="C37:D37"/>
    <mergeCell ref="C38:D38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5:A49"/>
    <mergeCell ref="B45:B49"/>
    <mergeCell ref="B50:B54"/>
    <mergeCell ref="B55:B59"/>
    <mergeCell ref="B60:B64"/>
    <mergeCell ref="A60:A64"/>
    <mergeCell ref="A55:A59"/>
    <mergeCell ref="A50:A54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E34" sqref="E34:I34"/>
    </sheetView>
  </sheetViews>
  <sheetFormatPr defaultColWidth="9.140625" defaultRowHeight="15"/>
  <cols>
    <col min="1" max="1" width="14.57421875" style="0" customWidth="1"/>
    <col min="2" max="2" width="35.57421875" style="0" customWidth="1"/>
    <col min="3" max="3" width="25.57421875" style="0" customWidth="1"/>
    <col min="4" max="4" width="14.421875" style="0" customWidth="1"/>
  </cols>
  <sheetData>
    <row r="1" spans="1:9" ht="15">
      <c r="A1" s="168"/>
      <c r="D1" s="147" t="s">
        <v>130</v>
      </c>
      <c r="E1" s="147"/>
      <c r="F1" s="147"/>
      <c r="G1" s="147"/>
      <c r="H1" s="147"/>
      <c r="I1" s="147"/>
    </row>
    <row r="2" spans="1:2" ht="15">
      <c r="A2" s="168"/>
      <c r="B2" s="29"/>
    </row>
    <row r="3" spans="1:9" ht="36" customHeight="1">
      <c r="A3" s="179" t="s">
        <v>429</v>
      </c>
      <c r="B3" s="179"/>
      <c r="C3" s="179"/>
      <c r="D3" s="179"/>
      <c r="E3" s="179"/>
      <c r="F3" s="179"/>
      <c r="G3" s="179"/>
      <c r="H3" s="179"/>
      <c r="I3" s="179"/>
    </row>
    <row r="4" spans="1:9" ht="15">
      <c r="A4" s="170" t="s">
        <v>289</v>
      </c>
      <c r="B4" s="170" t="s">
        <v>430</v>
      </c>
      <c r="C4" s="170" t="s">
        <v>428</v>
      </c>
      <c r="D4" s="170" t="s">
        <v>292</v>
      </c>
      <c r="E4" s="170" t="s">
        <v>293</v>
      </c>
      <c r="F4" s="170"/>
      <c r="G4" s="170"/>
      <c r="H4" s="170"/>
      <c r="I4" s="170"/>
    </row>
    <row r="5" spans="1:9" ht="26.25" customHeight="1">
      <c r="A5" s="170"/>
      <c r="B5" s="170"/>
      <c r="C5" s="170"/>
      <c r="D5" s="170"/>
      <c r="E5" s="37">
        <f>'МП пр.№4'!E8</f>
        <v>2018</v>
      </c>
      <c r="F5" s="130">
        <f>'МП пр.№4'!F8</f>
        <v>2019</v>
      </c>
      <c r="G5" s="130">
        <f>'МП пр.№4'!G8</f>
        <v>2020</v>
      </c>
      <c r="H5" s="130">
        <f>'МП пр.№4'!H8</f>
        <v>2021</v>
      </c>
      <c r="I5" s="130">
        <f>'МП пр.№4'!I8</f>
        <v>2022</v>
      </c>
    </row>
    <row r="6" spans="1:9" ht="1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</row>
    <row r="7" spans="1:9" ht="25.5">
      <c r="A7" s="67" t="str">
        <f>'МП пр.№4'!A18</f>
        <v>Подпрограмма 2</v>
      </c>
      <c r="B7" s="213" t="str">
        <f>'МП пр.№4'!B18</f>
        <v xml:space="preserve">«Охрана окружающей среды  в муниципальном образовании «Городской округ «Город Козьмодемьянск» </v>
      </c>
      <c r="C7" s="214"/>
      <c r="D7" s="35" t="str">
        <f>'МП пр.№4'!D18</f>
        <v>903  0000    0420000000</v>
      </c>
      <c r="E7" s="64">
        <f>'МП пр.№4'!E18</f>
        <v>650</v>
      </c>
      <c r="F7" s="64">
        <f>'МП пр.№4'!F18</f>
        <v>650</v>
      </c>
      <c r="G7" s="64">
        <f>'МП пр.№4'!G18</f>
        <v>650</v>
      </c>
      <c r="H7" s="64">
        <f>'МП пр.№4'!H18</f>
        <v>460</v>
      </c>
      <c r="I7" s="64">
        <f>'МП пр.№4'!I18</f>
        <v>560</v>
      </c>
    </row>
    <row r="8" spans="1:9" ht="25.5">
      <c r="A8" s="61" t="str">
        <f>'МП пр.№4'!A19</f>
        <v>2.1.</v>
      </c>
      <c r="B8" s="66" t="str">
        <f>'МП пр.№4'!B19</f>
        <v>Ликвидация несанкционированных свалок</v>
      </c>
      <c r="C8" s="165" t="str">
        <f>'МП пр.№4'!C19</f>
        <v>Ответственный исполнитель – отдел ЖКХ и тарифного регулирования соисполнители – администрация городского округа «Город Козьмодемьянск», Финансовое управление муниципального образования «Городской округ «Город Козьмодемьянск»</v>
      </c>
      <c r="D8" s="38" t="str">
        <f>'МП пр.№4'!D19</f>
        <v>903  0603  0420149060</v>
      </c>
      <c r="E8" s="65">
        <f>'МП пр.№4'!E19</f>
        <v>150</v>
      </c>
      <c r="F8" s="65">
        <f>'МП пр.№4'!F19</f>
        <v>150</v>
      </c>
      <c r="G8" s="65">
        <f>'МП пр.№4'!G19</f>
        <v>150</v>
      </c>
      <c r="H8" s="65">
        <f>'МП пр.№4'!H19</f>
        <v>200</v>
      </c>
      <c r="I8" s="65">
        <f>'МП пр.№4'!I19</f>
        <v>250</v>
      </c>
    </row>
    <row r="9" spans="1:9" ht="38.25">
      <c r="A9" s="61" t="str">
        <f>'МП пр.№4'!A20</f>
        <v>2.2.</v>
      </c>
      <c r="B9" s="66" t="str">
        <f>'МП пр.№4'!B20</f>
        <v>Организация сбора отработанных ртутьсодержащих ламп от населения для утилизации</v>
      </c>
      <c r="C9" s="166"/>
      <c r="D9" s="38" t="str">
        <f>'МП пр.№4'!D20</f>
        <v>903  0603  0420200000</v>
      </c>
      <c r="E9" s="65">
        <f>'МП пр.№4'!E20</f>
        <v>0</v>
      </c>
      <c r="F9" s="65">
        <f>'МП пр.№4'!F20</f>
        <v>0</v>
      </c>
      <c r="G9" s="65">
        <f>'МП пр.№4'!G20</f>
        <v>0</v>
      </c>
      <c r="H9" s="65">
        <f>'МП пр.№4'!H20</f>
        <v>50</v>
      </c>
      <c r="I9" s="65">
        <f>'МП пр.№4'!I20</f>
        <v>50</v>
      </c>
    </row>
    <row r="10" spans="1:9" ht="38.25">
      <c r="A10" s="61" t="str">
        <f>'МП пр.№4'!A21</f>
        <v>2.5.</v>
      </c>
      <c r="B10" s="66" t="str">
        <f>'МП пр.№4'!B21</f>
        <v>Организазация рекультивации объектов захоронения отходов (закрытый полигон ТБО и ПО)</v>
      </c>
      <c r="C10" s="166"/>
      <c r="D10" s="38" t="str">
        <f>'МП пр.№4'!D21</f>
        <v>903  0603  0420549060</v>
      </c>
      <c r="E10" s="65">
        <f>'МП пр.№4'!E21</f>
        <v>450</v>
      </c>
      <c r="F10" s="65">
        <f>'МП пр.№4'!F21</f>
        <v>450</v>
      </c>
      <c r="G10" s="65">
        <f>'МП пр.№4'!G21</f>
        <v>450</v>
      </c>
      <c r="H10" s="65">
        <f>'МП пр.№4'!H21</f>
        <v>150</v>
      </c>
      <c r="I10" s="65">
        <f>'МП пр.№4'!I21</f>
        <v>200</v>
      </c>
    </row>
    <row r="11" spans="1:9" ht="25.5">
      <c r="A11" s="61" t="str">
        <f>'МП пр.№4'!A22</f>
        <v>2.6.</v>
      </c>
      <c r="B11" s="66" t="str">
        <f>'МП пр.№4'!B22</f>
        <v>Содержание и оборудование контейнерных площадок</v>
      </c>
      <c r="C11" s="166"/>
      <c r="D11" s="38" t="str">
        <f>'МП пр.№4'!D22</f>
        <v>903  0603 0420600000</v>
      </c>
      <c r="E11" s="65">
        <f>'МП пр.№4'!E22</f>
        <v>0</v>
      </c>
      <c r="F11" s="65">
        <f>'МП пр.№4'!F22</f>
        <v>0</v>
      </c>
      <c r="G11" s="65">
        <f>'МП пр.№4'!G22</f>
        <v>0</v>
      </c>
      <c r="H11" s="65">
        <f>'МП пр.№4'!H22</f>
        <v>0</v>
      </c>
      <c r="I11" s="65">
        <f>'МП пр.№4'!I22</f>
        <v>0</v>
      </c>
    </row>
    <row r="12" spans="1:9" ht="25.5">
      <c r="A12" s="61" t="str">
        <f>'МП пр.№4'!A23</f>
        <v>2.3.</v>
      </c>
      <c r="B12" s="66" t="str">
        <f>'МП пр.№4'!B23</f>
        <v>Развитие зеленого фонда города Козьмодемьянска</v>
      </c>
      <c r="C12" s="166"/>
      <c r="D12" s="38" t="str">
        <f>'МП пр.№4'!D23</f>
        <v>903  0603  0420349060</v>
      </c>
      <c r="E12" s="65">
        <f>'МП пр.№4'!E23</f>
        <v>25</v>
      </c>
      <c r="F12" s="65">
        <f>'МП пр.№4'!F23</f>
        <v>25</v>
      </c>
      <c r="G12" s="65">
        <f>'МП пр.№4'!G23</f>
        <v>25</v>
      </c>
      <c r="H12" s="65">
        <f>'МП пр.№4'!H23</f>
        <v>30</v>
      </c>
      <c r="I12" s="65">
        <f>'МП пр.№4'!I23</f>
        <v>30</v>
      </c>
    </row>
    <row r="13" spans="1:9" ht="25.5">
      <c r="A13" s="61" t="str">
        <f>'МП пр.№4'!A24</f>
        <v>2.4.</v>
      </c>
      <c r="B13" s="66" t="str">
        <f>'МП пр.№4'!B24</f>
        <v>Формирование экологической культуры</v>
      </c>
      <c r="C13" s="167"/>
      <c r="D13" s="38" t="str">
        <f>'МП пр.№4'!D24</f>
        <v>903  0603  0420449060</v>
      </c>
      <c r="E13" s="65">
        <f>'МП пр.№4'!E24</f>
        <v>25</v>
      </c>
      <c r="F13" s="65">
        <f>'МП пр.№4'!F24</f>
        <v>25</v>
      </c>
      <c r="G13" s="65">
        <f>'МП пр.№4'!G24</f>
        <v>25</v>
      </c>
      <c r="H13" s="65">
        <f>'МП пр.№4'!H24</f>
        <v>30</v>
      </c>
      <c r="I13" s="65">
        <f>'МП пр.№4'!I24</f>
        <v>30</v>
      </c>
    </row>
    <row r="28" spans="1:8" ht="15">
      <c r="A28" s="162"/>
      <c r="D28" s="147" t="s">
        <v>238</v>
      </c>
      <c r="E28" s="147"/>
      <c r="F28" s="147"/>
      <c r="G28" s="147"/>
      <c r="H28" s="147"/>
    </row>
    <row r="29" spans="1:8" ht="15">
      <c r="A29" s="162"/>
      <c r="D29" s="147"/>
      <c r="E29" s="147"/>
      <c r="F29" s="147"/>
      <c r="G29" s="147"/>
      <c r="H29" s="147"/>
    </row>
    <row r="30" ht="18.75">
      <c r="A30" s="9"/>
    </row>
    <row r="31" spans="1:8" ht="18.75">
      <c r="A31" s="179" t="s">
        <v>433</v>
      </c>
      <c r="B31" s="179"/>
      <c r="C31" s="179"/>
      <c r="D31" s="179"/>
      <c r="E31" s="179"/>
      <c r="F31" s="179"/>
      <c r="G31" s="179"/>
      <c r="H31" s="179"/>
    </row>
    <row r="32" ht="18.75">
      <c r="A32" s="9"/>
    </row>
    <row r="33" spans="1:9" ht="15.75">
      <c r="A33" s="186" t="s">
        <v>289</v>
      </c>
      <c r="B33" s="186" t="s">
        <v>315</v>
      </c>
      <c r="C33" s="202" t="s">
        <v>316</v>
      </c>
      <c r="D33" s="203"/>
      <c r="E33" s="186" t="s">
        <v>317</v>
      </c>
      <c r="F33" s="186"/>
      <c r="G33" s="186"/>
      <c r="H33" s="186"/>
      <c r="I33" s="186"/>
    </row>
    <row r="34" spans="1:9" ht="15.75">
      <c r="A34" s="186"/>
      <c r="B34" s="186"/>
      <c r="C34" s="204"/>
      <c r="D34" s="205"/>
      <c r="E34" s="51">
        <f>E5</f>
        <v>2018</v>
      </c>
      <c r="F34" s="133">
        <f aca="true" t="shared" si="0" ref="F34:I34">F5</f>
        <v>2019</v>
      </c>
      <c r="G34" s="133">
        <f t="shared" si="0"/>
        <v>2020</v>
      </c>
      <c r="H34" s="133">
        <f t="shared" si="0"/>
        <v>2021</v>
      </c>
      <c r="I34" s="133">
        <f t="shared" si="0"/>
        <v>2022</v>
      </c>
    </row>
    <row r="35" spans="1:9" ht="15.75">
      <c r="A35" s="42">
        <v>1</v>
      </c>
      <c r="B35" s="42">
        <v>2</v>
      </c>
      <c r="C35" s="206">
        <v>3</v>
      </c>
      <c r="D35" s="207"/>
      <c r="E35" s="42">
        <v>4</v>
      </c>
      <c r="F35" s="42">
        <v>5</v>
      </c>
      <c r="G35" s="42">
        <v>6</v>
      </c>
      <c r="H35" s="42">
        <v>7</v>
      </c>
      <c r="I35" s="43">
        <v>8</v>
      </c>
    </row>
    <row r="36" spans="1:9" ht="15.75">
      <c r="A36" s="200" t="s">
        <v>432</v>
      </c>
      <c r="B36" s="201" t="str">
        <f>B7</f>
        <v xml:space="preserve">«Охрана окружающей среды  в муниципальном образовании «Городской округ «Город Козьмодемьянск» </v>
      </c>
      <c r="C36" s="197" t="s">
        <v>319</v>
      </c>
      <c r="D36" s="197"/>
      <c r="E36" s="49">
        <f>SUM(E37:E40)</f>
        <v>650</v>
      </c>
      <c r="F36" s="49">
        <f aca="true" t="shared" si="1" ref="F36:I36">SUM(F37:F40)</f>
        <v>650</v>
      </c>
      <c r="G36" s="49">
        <f t="shared" si="1"/>
        <v>650</v>
      </c>
      <c r="H36" s="49">
        <f t="shared" si="1"/>
        <v>460</v>
      </c>
      <c r="I36" s="49">
        <f t="shared" si="1"/>
        <v>560</v>
      </c>
    </row>
    <row r="37" spans="1:9" ht="15.75">
      <c r="A37" s="200"/>
      <c r="B37" s="201"/>
      <c r="C37" s="198" t="s">
        <v>320</v>
      </c>
      <c r="D37" s="198"/>
      <c r="E37" s="50">
        <f>E47+E52+E57+E62+E67+E72+E77</f>
        <v>0</v>
      </c>
      <c r="F37" s="50">
        <f aca="true" t="shared" si="2" ref="F37:I37">F47+F52+F57+F62+F67+F72+F77</f>
        <v>0</v>
      </c>
      <c r="G37" s="50">
        <f t="shared" si="2"/>
        <v>0</v>
      </c>
      <c r="H37" s="50">
        <f t="shared" si="2"/>
        <v>0</v>
      </c>
      <c r="I37" s="50">
        <f t="shared" si="2"/>
        <v>0</v>
      </c>
    </row>
    <row r="38" spans="1:9" ht="15.75">
      <c r="A38" s="200"/>
      <c r="B38" s="201"/>
      <c r="C38" s="198" t="s">
        <v>321</v>
      </c>
      <c r="D38" s="198"/>
      <c r="E38" s="50">
        <f aca="true" t="shared" si="3" ref="E38:I40">E48+E53+E58+E63+E68+E73+E78</f>
        <v>0</v>
      </c>
      <c r="F38" s="50">
        <f t="shared" si="3"/>
        <v>0</v>
      </c>
      <c r="G38" s="50">
        <f t="shared" si="3"/>
        <v>0</v>
      </c>
      <c r="H38" s="50">
        <f t="shared" si="3"/>
        <v>0</v>
      </c>
      <c r="I38" s="50">
        <f t="shared" si="3"/>
        <v>0</v>
      </c>
    </row>
    <row r="39" spans="1:9" ht="15.75">
      <c r="A39" s="200"/>
      <c r="B39" s="201"/>
      <c r="C39" s="198" t="s">
        <v>322</v>
      </c>
      <c r="D39" s="198"/>
      <c r="E39" s="50">
        <f>E49+E54+E59+E64+E69+E74+E79+E44</f>
        <v>650</v>
      </c>
      <c r="F39" s="50">
        <f aca="true" t="shared" si="4" ref="F39:I39">F49+F54+F59+F64+F69+F74+F79+F44</f>
        <v>650</v>
      </c>
      <c r="G39" s="50">
        <f t="shared" si="4"/>
        <v>650</v>
      </c>
      <c r="H39" s="50">
        <f t="shared" si="4"/>
        <v>460</v>
      </c>
      <c r="I39" s="50">
        <f t="shared" si="4"/>
        <v>560</v>
      </c>
    </row>
    <row r="40" spans="1:9" ht="15.75">
      <c r="A40" s="200"/>
      <c r="B40" s="201"/>
      <c r="C40" s="198" t="s">
        <v>323</v>
      </c>
      <c r="D40" s="198"/>
      <c r="E40" s="50">
        <f t="shared" si="3"/>
        <v>0</v>
      </c>
      <c r="F40" s="50">
        <f t="shared" si="3"/>
        <v>0</v>
      </c>
      <c r="G40" s="50">
        <f t="shared" si="3"/>
        <v>0</v>
      </c>
      <c r="H40" s="50">
        <f t="shared" si="3"/>
        <v>0</v>
      </c>
      <c r="I40" s="50">
        <f t="shared" si="3"/>
        <v>0</v>
      </c>
    </row>
    <row r="41" spans="1:9" ht="15.75">
      <c r="A41" s="199" t="str">
        <f>A8</f>
        <v>2.1.</v>
      </c>
      <c r="B41" s="193" t="str">
        <f>B8</f>
        <v>Ликвидация несанкционированных свалок</v>
      </c>
      <c r="C41" s="197" t="s">
        <v>319</v>
      </c>
      <c r="D41" s="197"/>
      <c r="E41" s="49">
        <f>E42+E43+E44+E45</f>
        <v>150</v>
      </c>
      <c r="F41" s="49">
        <f aca="true" t="shared" si="5" ref="F41:I41">F42+F43+F44+F45</f>
        <v>150</v>
      </c>
      <c r="G41" s="49">
        <f t="shared" si="5"/>
        <v>150</v>
      </c>
      <c r="H41" s="49">
        <f t="shared" si="5"/>
        <v>200</v>
      </c>
      <c r="I41" s="49">
        <f t="shared" si="5"/>
        <v>250</v>
      </c>
    </row>
    <row r="42" spans="1:9" ht="15.75">
      <c r="A42" s="199"/>
      <c r="B42" s="193"/>
      <c r="C42" s="198" t="s">
        <v>320</v>
      </c>
      <c r="D42" s="198"/>
      <c r="E42" s="50">
        <f>E47+E52+E57+E62+E67+E72+E77</f>
        <v>0</v>
      </c>
      <c r="F42" s="50">
        <f>F47+F52+F57+F62+F67+F72+F77</f>
        <v>0</v>
      </c>
      <c r="G42" s="50">
        <f>G47+G52+G57+G62+G67+G72+G77</f>
        <v>0</v>
      </c>
      <c r="H42" s="50">
        <f>H47+H52+H57+H62+H67+H72+H77</f>
        <v>0</v>
      </c>
      <c r="I42" s="50">
        <f>I47+I52+I57+I62+I67+I72+I77</f>
        <v>0</v>
      </c>
    </row>
    <row r="43" spans="1:9" ht="15.75">
      <c r="A43" s="199"/>
      <c r="B43" s="193"/>
      <c r="C43" s="198" t="s">
        <v>321</v>
      </c>
      <c r="D43" s="198"/>
      <c r="E43" s="50">
        <v>0</v>
      </c>
      <c r="F43" s="50">
        <v>0</v>
      </c>
      <c r="G43" s="50">
        <v>0</v>
      </c>
      <c r="H43" s="50">
        <v>0</v>
      </c>
      <c r="I43" s="50">
        <v>0</v>
      </c>
    </row>
    <row r="44" spans="1:9" ht="15.75">
      <c r="A44" s="199"/>
      <c r="B44" s="193"/>
      <c r="C44" s="198" t="s">
        <v>322</v>
      </c>
      <c r="D44" s="198"/>
      <c r="E44" s="50">
        <f>E8</f>
        <v>150</v>
      </c>
      <c r="F44" s="50">
        <f aca="true" t="shared" si="6" ref="F44:I44">F8</f>
        <v>150</v>
      </c>
      <c r="G44" s="50">
        <f t="shared" si="6"/>
        <v>150</v>
      </c>
      <c r="H44" s="50">
        <f t="shared" si="6"/>
        <v>200</v>
      </c>
      <c r="I44" s="50">
        <f t="shared" si="6"/>
        <v>250</v>
      </c>
    </row>
    <row r="45" spans="1:9" ht="15.75">
      <c r="A45" s="199"/>
      <c r="B45" s="193"/>
      <c r="C45" s="198" t="s">
        <v>323</v>
      </c>
      <c r="D45" s="198"/>
      <c r="E45" s="50">
        <f>E50+E55+E60+E65+E70+E75+E80</f>
        <v>0</v>
      </c>
      <c r="F45" s="50">
        <f>F50+F55+F60+F65+F70+F75+F80</f>
        <v>0</v>
      </c>
      <c r="G45" s="50">
        <v>0</v>
      </c>
      <c r="H45" s="50">
        <v>0</v>
      </c>
      <c r="I45" s="50">
        <v>0</v>
      </c>
    </row>
    <row r="46" spans="1:9" ht="15.75">
      <c r="A46" s="199" t="str">
        <f>A9</f>
        <v>2.2.</v>
      </c>
      <c r="B46" s="193" t="str">
        <f>B9</f>
        <v>Организация сбора отработанных ртутьсодержащих ламп от населения для утилизации</v>
      </c>
      <c r="C46" s="197" t="s">
        <v>319</v>
      </c>
      <c r="D46" s="197"/>
      <c r="E46" s="49">
        <f>E47+E48+E49+E50</f>
        <v>0</v>
      </c>
      <c r="F46" s="49">
        <f aca="true" t="shared" si="7" ref="F46:I46">F47+F48+F49+F50</f>
        <v>0</v>
      </c>
      <c r="G46" s="49">
        <f t="shared" si="7"/>
        <v>0</v>
      </c>
      <c r="H46" s="49">
        <f t="shared" si="7"/>
        <v>50</v>
      </c>
      <c r="I46" s="49">
        <f t="shared" si="7"/>
        <v>50</v>
      </c>
    </row>
    <row r="47" spans="1:9" ht="15.75">
      <c r="A47" s="199"/>
      <c r="B47" s="193"/>
      <c r="C47" s="198" t="s">
        <v>320</v>
      </c>
      <c r="D47" s="198"/>
      <c r="E47" s="50">
        <f>E52+E57+E62+E67+E72+E77+E82</f>
        <v>0</v>
      </c>
      <c r="F47" s="50">
        <f>F52+F57+F62+F67+F72+F77+F82</f>
        <v>0</v>
      </c>
      <c r="G47" s="50">
        <f>G52+G57+G62+G67+G72+G77+G82</f>
        <v>0</v>
      </c>
      <c r="H47" s="50">
        <f>H52+H57+H62+H67+H72+H77+H82</f>
        <v>0</v>
      </c>
      <c r="I47" s="50">
        <f>I52+I57+I62+I67+I72+I77+I82</f>
        <v>0</v>
      </c>
    </row>
    <row r="48" spans="1:9" ht="15.75">
      <c r="A48" s="199"/>
      <c r="B48" s="193"/>
      <c r="C48" s="198" t="s">
        <v>321</v>
      </c>
      <c r="D48" s="198"/>
      <c r="E48" s="50">
        <v>0</v>
      </c>
      <c r="F48" s="50">
        <v>0</v>
      </c>
      <c r="G48" s="50">
        <v>0</v>
      </c>
      <c r="H48" s="50">
        <v>0</v>
      </c>
      <c r="I48" s="50">
        <v>0</v>
      </c>
    </row>
    <row r="49" spans="1:9" ht="15.75">
      <c r="A49" s="199"/>
      <c r="B49" s="193"/>
      <c r="C49" s="198" t="s">
        <v>322</v>
      </c>
      <c r="D49" s="198"/>
      <c r="E49" s="50">
        <f>E9</f>
        <v>0</v>
      </c>
      <c r="F49" s="50">
        <f aca="true" t="shared" si="8" ref="F49:I49">F9</f>
        <v>0</v>
      </c>
      <c r="G49" s="50">
        <f t="shared" si="8"/>
        <v>0</v>
      </c>
      <c r="H49" s="50">
        <f t="shared" si="8"/>
        <v>50</v>
      </c>
      <c r="I49" s="50">
        <f t="shared" si="8"/>
        <v>50</v>
      </c>
    </row>
    <row r="50" spans="1:9" ht="15.75">
      <c r="A50" s="199"/>
      <c r="B50" s="193"/>
      <c r="C50" s="198" t="s">
        <v>323</v>
      </c>
      <c r="D50" s="198"/>
      <c r="E50" s="50">
        <f>E55+E60+E65+E70+E75+E80+E85</f>
        <v>0</v>
      </c>
      <c r="F50" s="50">
        <f>F55+F60+F65+F70+F75+F80+F85</f>
        <v>0</v>
      </c>
      <c r="G50" s="50">
        <v>0</v>
      </c>
      <c r="H50" s="50">
        <v>0</v>
      </c>
      <c r="I50" s="50">
        <v>0</v>
      </c>
    </row>
    <row r="51" spans="1:9" ht="15.75">
      <c r="A51" s="199" t="str">
        <f>A10</f>
        <v>2.5.</v>
      </c>
      <c r="B51" s="193" t="str">
        <f>B10</f>
        <v>Организазация рекультивации объектов захоронения отходов (закрытый полигон ТБО и ПО)</v>
      </c>
      <c r="C51" s="197" t="s">
        <v>319</v>
      </c>
      <c r="D51" s="197"/>
      <c r="E51" s="49">
        <f>E52+E53+E54+E55</f>
        <v>450</v>
      </c>
      <c r="F51" s="49">
        <f aca="true" t="shared" si="9" ref="F51:I51">F52+F53+F54+F55</f>
        <v>450</v>
      </c>
      <c r="G51" s="49">
        <f t="shared" si="9"/>
        <v>450</v>
      </c>
      <c r="H51" s="49">
        <f t="shared" si="9"/>
        <v>150</v>
      </c>
      <c r="I51" s="49">
        <f t="shared" si="9"/>
        <v>200</v>
      </c>
    </row>
    <row r="52" spans="1:9" ht="15.75">
      <c r="A52" s="199"/>
      <c r="B52" s="193"/>
      <c r="C52" s="198" t="s">
        <v>320</v>
      </c>
      <c r="D52" s="198"/>
      <c r="E52" s="50">
        <f>E57+E62+E67+E72+E77+E82+E87</f>
        <v>0</v>
      </c>
      <c r="F52" s="50">
        <f>F57+F62+F67+F72+F77+F82+F87</f>
        <v>0</v>
      </c>
      <c r="G52" s="50">
        <f>G57+G62+G67+G72+G77+G82+G87</f>
        <v>0</v>
      </c>
      <c r="H52" s="50">
        <f>H57+H62+H67+H72+H77+H82+H87</f>
        <v>0</v>
      </c>
      <c r="I52" s="50">
        <f>I57+I62+I67+I72+I77+I82+I87</f>
        <v>0</v>
      </c>
    </row>
    <row r="53" spans="1:9" ht="15.75">
      <c r="A53" s="199"/>
      <c r="B53" s="193"/>
      <c r="C53" s="198" t="s">
        <v>321</v>
      </c>
      <c r="D53" s="198"/>
      <c r="E53" s="50">
        <v>0</v>
      </c>
      <c r="F53" s="50">
        <v>0</v>
      </c>
      <c r="G53" s="50">
        <v>0</v>
      </c>
      <c r="H53" s="50">
        <v>0</v>
      </c>
      <c r="I53" s="50">
        <v>0</v>
      </c>
    </row>
    <row r="54" spans="1:9" ht="15.75">
      <c r="A54" s="199"/>
      <c r="B54" s="193"/>
      <c r="C54" s="198" t="s">
        <v>322</v>
      </c>
      <c r="D54" s="198"/>
      <c r="E54" s="50">
        <f>E10</f>
        <v>450</v>
      </c>
      <c r="F54" s="50">
        <f aca="true" t="shared" si="10" ref="F54:I54">F10</f>
        <v>450</v>
      </c>
      <c r="G54" s="50">
        <f t="shared" si="10"/>
        <v>450</v>
      </c>
      <c r="H54" s="50">
        <f t="shared" si="10"/>
        <v>150</v>
      </c>
      <c r="I54" s="50">
        <f t="shared" si="10"/>
        <v>200</v>
      </c>
    </row>
    <row r="55" spans="1:9" ht="15.75">
      <c r="A55" s="199"/>
      <c r="B55" s="193"/>
      <c r="C55" s="198" t="s">
        <v>323</v>
      </c>
      <c r="D55" s="198"/>
      <c r="E55" s="50">
        <f>E60+E65+E70+E75+E80+E85+E90</f>
        <v>0</v>
      </c>
      <c r="F55" s="50">
        <f>F60+F65+F70+F75+F80+F85+F90</f>
        <v>0</v>
      </c>
      <c r="G55" s="50">
        <v>0</v>
      </c>
      <c r="H55" s="50">
        <v>0</v>
      </c>
      <c r="I55" s="50">
        <v>0</v>
      </c>
    </row>
    <row r="56" spans="1:9" ht="15.75">
      <c r="A56" s="199" t="str">
        <f>A11</f>
        <v>2.6.</v>
      </c>
      <c r="B56" s="193" t="str">
        <f>B11</f>
        <v>Содержание и оборудование контейнерных площадок</v>
      </c>
      <c r="C56" s="197" t="s">
        <v>319</v>
      </c>
      <c r="D56" s="197"/>
      <c r="E56" s="49">
        <f>E57+E58+E59+E60</f>
        <v>0</v>
      </c>
      <c r="F56" s="49">
        <f aca="true" t="shared" si="11" ref="F56:I56">F57+F58+F59+F60</f>
        <v>0</v>
      </c>
      <c r="G56" s="49">
        <f t="shared" si="11"/>
        <v>0</v>
      </c>
      <c r="H56" s="49">
        <f t="shared" si="11"/>
        <v>0</v>
      </c>
      <c r="I56" s="49">
        <f t="shared" si="11"/>
        <v>0</v>
      </c>
    </row>
    <row r="57" spans="1:9" ht="15.75">
      <c r="A57" s="199"/>
      <c r="B57" s="193"/>
      <c r="C57" s="198" t="s">
        <v>320</v>
      </c>
      <c r="D57" s="198"/>
      <c r="E57" s="50">
        <f>E62+E67+E72+E77+E82+E87+E92</f>
        <v>0</v>
      </c>
      <c r="F57" s="50">
        <f>F62+F67+F72+F77+F82+F87+F92</f>
        <v>0</v>
      </c>
      <c r="G57" s="50">
        <f>G62+G67+G72+G77+G82+G87+G92</f>
        <v>0</v>
      </c>
      <c r="H57" s="50">
        <f>H62+H67+H72+H77+H82+H87+H92</f>
        <v>0</v>
      </c>
      <c r="I57" s="50">
        <f>I62+I67+I72+I77+I82+I87+I92</f>
        <v>0</v>
      </c>
    </row>
    <row r="58" spans="1:9" ht="15.75">
      <c r="A58" s="199"/>
      <c r="B58" s="193"/>
      <c r="C58" s="198" t="s">
        <v>321</v>
      </c>
      <c r="D58" s="198"/>
      <c r="E58" s="50">
        <v>0</v>
      </c>
      <c r="F58" s="50">
        <v>0</v>
      </c>
      <c r="G58" s="50">
        <v>0</v>
      </c>
      <c r="H58" s="50">
        <v>0</v>
      </c>
      <c r="I58" s="50">
        <f>I63+I68+I73+I78+I83+I88+I93</f>
        <v>0</v>
      </c>
    </row>
    <row r="59" spans="1:9" ht="15.75">
      <c r="A59" s="199"/>
      <c r="B59" s="193"/>
      <c r="C59" s="198" t="s">
        <v>322</v>
      </c>
      <c r="D59" s="198"/>
      <c r="E59" s="50">
        <f>E11</f>
        <v>0</v>
      </c>
      <c r="F59" s="50">
        <f aca="true" t="shared" si="12" ref="F59:I59">F11</f>
        <v>0</v>
      </c>
      <c r="G59" s="50">
        <f t="shared" si="12"/>
        <v>0</v>
      </c>
      <c r="H59" s="50">
        <f t="shared" si="12"/>
        <v>0</v>
      </c>
      <c r="I59" s="50">
        <f t="shared" si="12"/>
        <v>0</v>
      </c>
    </row>
    <row r="60" spans="1:9" ht="15.75">
      <c r="A60" s="199"/>
      <c r="B60" s="193"/>
      <c r="C60" s="198" t="s">
        <v>323</v>
      </c>
      <c r="D60" s="198"/>
      <c r="E60" s="50">
        <f>E65+E70+E75+E80+E85+E90+E95</f>
        <v>0</v>
      </c>
      <c r="F60" s="50">
        <f>F65+F70+F75+F80+F85+F90+F95</f>
        <v>0</v>
      </c>
      <c r="G60" s="50">
        <v>0</v>
      </c>
      <c r="H60" s="50">
        <v>0</v>
      </c>
      <c r="I60" s="50">
        <v>0</v>
      </c>
    </row>
    <row r="61" spans="1:9" ht="15.75">
      <c r="A61" s="192" t="str">
        <f>A12</f>
        <v>2.3.</v>
      </c>
      <c r="B61" s="193" t="str">
        <f>B12</f>
        <v>Развитие зеленого фонда города Козьмодемьянска</v>
      </c>
      <c r="C61" s="197" t="s">
        <v>319</v>
      </c>
      <c r="D61" s="197"/>
      <c r="E61" s="49">
        <f>E62+E63+E64+E65</f>
        <v>25</v>
      </c>
      <c r="F61" s="49">
        <f aca="true" t="shared" si="13" ref="F61:I61">F62+F63+F64+F65</f>
        <v>25</v>
      </c>
      <c r="G61" s="49">
        <f t="shared" si="13"/>
        <v>25</v>
      </c>
      <c r="H61" s="49">
        <f t="shared" si="13"/>
        <v>30</v>
      </c>
      <c r="I61" s="49">
        <f t="shared" si="13"/>
        <v>30</v>
      </c>
    </row>
    <row r="62" spans="1:9" ht="15.75">
      <c r="A62" s="192"/>
      <c r="B62" s="193"/>
      <c r="C62" s="198" t="s">
        <v>320</v>
      </c>
      <c r="D62" s="198"/>
      <c r="E62" s="50">
        <f>E67+E72+E77+E82+E87+E92+E97</f>
        <v>0</v>
      </c>
      <c r="F62" s="50">
        <f>F67+F72+F77+F82+F87+F92+F97</f>
        <v>0</v>
      </c>
      <c r="G62" s="50">
        <f>G67+G72+G77+G82+G87+G92+G97</f>
        <v>0</v>
      </c>
      <c r="H62" s="50">
        <f>H67+H72+H77+H82+H87+H92+H97</f>
        <v>0</v>
      </c>
      <c r="I62" s="50">
        <f>I67+I72+I77+I82+I87+I92+I97</f>
        <v>0</v>
      </c>
    </row>
    <row r="63" spans="1:9" ht="15.75">
      <c r="A63" s="192"/>
      <c r="B63" s="193"/>
      <c r="C63" s="198" t="s">
        <v>321</v>
      </c>
      <c r="D63" s="198"/>
      <c r="E63" s="50">
        <v>0</v>
      </c>
      <c r="F63" s="50">
        <v>0</v>
      </c>
      <c r="G63" s="50">
        <v>0</v>
      </c>
      <c r="H63" s="50">
        <v>0</v>
      </c>
      <c r="I63" s="50">
        <v>0</v>
      </c>
    </row>
    <row r="64" spans="1:9" ht="15.75">
      <c r="A64" s="192"/>
      <c r="B64" s="193"/>
      <c r="C64" s="198" t="s">
        <v>322</v>
      </c>
      <c r="D64" s="198"/>
      <c r="E64" s="50">
        <f>E12</f>
        <v>25</v>
      </c>
      <c r="F64" s="50">
        <f aca="true" t="shared" si="14" ref="F64:I64">F12</f>
        <v>25</v>
      </c>
      <c r="G64" s="50">
        <f t="shared" si="14"/>
        <v>25</v>
      </c>
      <c r="H64" s="50">
        <f t="shared" si="14"/>
        <v>30</v>
      </c>
      <c r="I64" s="50">
        <f t="shared" si="14"/>
        <v>30</v>
      </c>
    </row>
    <row r="65" spans="1:9" ht="15.75">
      <c r="A65" s="192"/>
      <c r="B65" s="193"/>
      <c r="C65" s="198" t="s">
        <v>323</v>
      </c>
      <c r="D65" s="198"/>
      <c r="E65" s="50">
        <f>E70+E75+E80+E85+E90+E95+E100</f>
        <v>0</v>
      </c>
      <c r="F65" s="50">
        <f>F70+F75+F80+F85+F90+F95+F100</f>
        <v>0</v>
      </c>
      <c r="G65" s="50">
        <v>0</v>
      </c>
      <c r="H65" s="50">
        <v>0</v>
      </c>
      <c r="I65" s="50">
        <v>0</v>
      </c>
    </row>
    <row r="66" spans="1:9" ht="15.75">
      <c r="A66" s="192" t="str">
        <f>A13</f>
        <v>2.4.</v>
      </c>
      <c r="B66" s="193" t="str">
        <f>B13</f>
        <v>Формирование экологической культуры</v>
      </c>
      <c r="C66" s="197" t="s">
        <v>319</v>
      </c>
      <c r="D66" s="197"/>
      <c r="E66" s="49">
        <f>E67+E68+E69+E70</f>
        <v>25</v>
      </c>
      <c r="F66" s="49">
        <f aca="true" t="shared" si="15" ref="F66:I66">F67+F68+F69+F70</f>
        <v>25</v>
      </c>
      <c r="G66" s="49">
        <f t="shared" si="15"/>
        <v>25</v>
      </c>
      <c r="H66" s="49">
        <f t="shared" si="15"/>
        <v>30</v>
      </c>
      <c r="I66" s="49">
        <f t="shared" si="15"/>
        <v>30</v>
      </c>
    </row>
    <row r="67" spans="1:9" ht="15.75">
      <c r="A67" s="192"/>
      <c r="B67" s="193"/>
      <c r="C67" s="198" t="s">
        <v>320</v>
      </c>
      <c r="D67" s="198"/>
      <c r="E67" s="50">
        <f>E72+E77+E82+E87+E92+E97+E102</f>
        <v>0</v>
      </c>
      <c r="F67" s="50">
        <f>F72+F77+F82+F87+F92+F97+F102</f>
        <v>0</v>
      </c>
      <c r="G67" s="50">
        <f>G72+G77+G82+G87+G92+G97+G102</f>
        <v>0</v>
      </c>
      <c r="H67" s="50">
        <f>H72+H77+H82+H87+H92+H97+H102</f>
        <v>0</v>
      </c>
      <c r="I67" s="50">
        <f>I72+I77+I82+I87+I92+I97+I102</f>
        <v>0</v>
      </c>
    </row>
    <row r="68" spans="1:9" ht="15.75">
      <c r="A68" s="192"/>
      <c r="B68" s="193"/>
      <c r="C68" s="198" t="s">
        <v>321</v>
      </c>
      <c r="D68" s="198"/>
      <c r="E68" s="50">
        <v>0</v>
      </c>
      <c r="F68" s="50">
        <v>0</v>
      </c>
      <c r="G68" s="50">
        <v>0</v>
      </c>
      <c r="H68" s="50">
        <v>0</v>
      </c>
      <c r="I68" s="50">
        <v>0</v>
      </c>
    </row>
    <row r="69" spans="1:9" ht="15.75">
      <c r="A69" s="192"/>
      <c r="B69" s="193"/>
      <c r="C69" s="198" t="s">
        <v>322</v>
      </c>
      <c r="D69" s="198"/>
      <c r="E69" s="50">
        <f>E13</f>
        <v>25</v>
      </c>
      <c r="F69" s="50">
        <f aca="true" t="shared" si="16" ref="F69:I69">F13</f>
        <v>25</v>
      </c>
      <c r="G69" s="50">
        <f t="shared" si="16"/>
        <v>25</v>
      </c>
      <c r="H69" s="50">
        <f t="shared" si="16"/>
        <v>30</v>
      </c>
      <c r="I69" s="50">
        <f t="shared" si="16"/>
        <v>30</v>
      </c>
    </row>
    <row r="70" spans="1:9" ht="15.75">
      <c r="A70" s="192"/>
      <c r="B70" s="193"/>
      <c r="C70" s="198" t="s">
        <v>323</v>
      </c>
      <c r="D70" s="198"/>
      <c r="E70" s="50">
        <f>E75+E80+E85+E90+E95+E100+E105</f>
        <v>0</v>
      </c>
      <c r="F70" s="50">
        <f>F75+F80+F85+F90+F95+F100+F105</f>
        <v>0</v>
      </c>
      <c r="G70" s="50">
        <v>0</v>
      </c>
      <c r="H70" s="50">
        <v>0</v>
      </c>
      <c r="I70" s="50">
        <v>0</v>
      </c>
    </row>
    <row r="71" spans="1:9" s="71" customFormat="1" ht="15.75">
      <c r="A71" s="211"/>
      <c r="B71" s="212"/>
      <c r="C71" s="195"/>
      <c r="D71" s="195"/>
      <c r="E71" s="70"/>
      <c r="F71" s="70"/>
      <c r="G71" s="70"/>
      <c r="H71" s="70"/>
      <c r="I71" s="70"/>
    </row>
    <row r="72" spans="1:9" s="71" customFormat="1" ht="15.75">
      <c r="A72" s="211"/>
      <c r="B72" s="212"/>
      <c r="C72" s="196"/>
      <c r="D72" s="196"/>
      <c r="E72" s="72"/>
      <c r="F72" s="72"/>
      <c r="G72" s="72"/>
      <c r="H72" s="72"/>
      <c r="I72" s="72"/>
    </row>
    <row r="73" spans="1:9" s="71" customFormat="1" ht="15.75">
      <c r="A73" s="211"/>
      <c r="B73" s="212"/>
      <c r="C73" s="196"/>
      <c r="D73" s="196"/>
      <c r="E73" s="72"/>
      <c r="F73" s="72"/>
      <c r="G73" s="72"/>
      <c r="H73" s="72"/>
      <c r="I73" s="72"/>
    </row>
    <row r="74" spans="1:9" s="71" customFormat="1" ht="15.75">
      <c r="A74" s="211"/>
      <c r="B74" s="212"/>
      <c r="C74" s="196"/>
      <c r="D74" s="196"/>
      <c r="E74" s="72"/>
      <c r="F74" s="72"/>
      <c r="G74" s="72"/>
      <c r="H74" s="72"/>
      <c r="I74" s="72"/>
    </row>
    <row r="75" spans="1:9" s="71" customFormat="1" ht="15.75">
      <c r="A75" s="211"/>
      <c r="B75" s="212"/>
      <c r="C75" s="196"/>
      <c r="D75" s="196"/>
      <c r="E75" s="72"/>
      <c r="F75" s="72"/>
      <c r="G75" s="72"/>
      <c r="H75" s="72"/>
      <c r="I75" s="72"/>
    </row>
    <row r="76" spans="1:9" s="71" customFormat="1" ht="15.75">
      <c r="A76" s="211"/>
      <c r="B76" s="212"/>
      <c r="C76" s="195"/>
      <c r="D76" s="195"/>
      <c r="E76" s="70"/>
      <c r="F76" s="70"/>
      <c r="G76" s="70"/>
      <c r="H76" s="70"/>
      <c r="I76" s="70"/>
    </row>
    <row r="77" spans="1:9" s="71" customFormat="1" ht="15.75">
      <c r="A77" s="211"/>
      <c r="B77" s="212"/>
      <c r="C77" s="196"/>
      <c r="D77" s="196"/>
      <c r="E77" s="72"/>
      <c r="F77" s="72"/>
      <c r="G77" s="72"/>
      <c r="H77" s="72"/>
      <c r="I77" s="72"/>
    </row>
    <row r="78" spans="1:9" s="71" customFormat="1" ht="15.75">
      <c r="A78" s="211"/>
      <c r="B78" s="212"/>
      <c r="C78" s="196"/>
      <c r="D78" s="196"/>
      <c r="E78" s="72"/>
      <c r="F78" s="72"/>
      <c r="G78" s="72"/>
      <c r="H78" s="72"/>
      <c r="I78" s="72"/>
    </row>
    <row r="79" spans="1:9" s="71" customFormat="1" ht="15.75">
      <c r="A79" s="211"/>
      <c r="B79" s="212"/>
      <c r="C79" s="196"/>
      <c r="D79" s="196"/>
      <c r="E79" s="72"/>
      <c r="F79" s="72"/>
      <c r="G79" s="72"/>
      <c r="H79" s="72"/>
      <c r="I79" s="72"/>
    </row>
    <row r="80" spans="1:9" s="71" customFormat="1" ht="15.75">
      <c r="A80" s="211"/>
      <c r="B80" s="212"/>
      <c r="C80" s="196"/>
      <c r="D80" s="196"/>
      <c r="E80" s="72"/>
      <c r="F80" s="72"/>
      <c r="G80" s="72"/>
      <c r="H80" s="72"/>
      <c r="I80" s="72"/>
    </row>
    <row r="81" s="71" customFormat="1" ht="15"/>
  </sheetData>
  <mergeCells count="82">
    <mergeCell ref="B7:C7"/>
    <mergeCell ref="C8:C13"/>
    <mergeCell ref="A1:A2"/>
    <mergeCell ref="D1:I1"/>
    <mergeCell ref="A3:I3"/>
    <mergeCell ref="A4:A5"/>
    <mergeCell ref="B4:B5"/>
    <mergeCell ref="C4:C5"/>
    <mergeCell ref="D4:D5"/>
    <mergeCell ref="E4:I4"/>
    <mergeCell ref="A28:A29"/>
    <mergeCell ref="D28:H28"/>
    <mergeCell ref="D29:H29"/>
    <mergeCell ref="A31:H31"/>
    <mergeCell ref="A33:A34"/>
    <mergeCell ref="B33:B34"/>
    <mergeCell ref="C33:D34"/>
    <mergeCell ref="E33:I33"/>
    <mergeCell ref="C35:D35"/>
    <mergeCell ref="A36:A40"/>
    <mergeCell ref="B36:B40"/>
    <mergeCell ref="C36:D36"/>
    <mergeCell ref="C37:D37"/>
    <mergeCell ref="C38:D38"/>
    <mergeCell ref="C39:D39"/>
    <mergeCell ref="C40:D40"/>
    <mergeCell ref="A46:A50"/>
    <mergeCell ref="B46:B50"/>
    <mergeCell ref="C46:D46"/>
    <mergeCell ref="C47:D47"/>
    <mergeCell ref="C48:D48"/>
    <mergeCell ref="C49:D49"/>
    <mergeCell ref="C50:D50"/>
    <mergeCell ref="A51:A55"/>
    <mergeCell ref="B51:B55"/>
    <mergeCell ref="C51:D51"/>
    <mergeCell ref="C52:D52"/>
    <mergeCell ref="C53:D53"/>
    <mergeCell ref="C54:D54"/>
    <mergeCell ref="C55:D55"/>
    <mergeCell ref="A56:A60"/>
    <mergeCell ref="B56:B60"/>
    <mergeCell ref="C56:D56"/>
    <mergeCell ref="C57:D57"/>
    <mergeCell ref="C58:D58"/>
    <mergeCell ref="C59:D59"/>
    <mergeCell ref="C60:D60"/>
    <mergeCell ref="A61:A65"/>
    <mergeCell ref="B61:B65"/>
    <mergeCell ref="C61:D61"/>
    <mergeCell ref="C62:D62"/>
    <mergeCell ref="C63:D63"/>
    <mergeCell ref="C64:D64"/>
    <mergeCell ref="C65:D65"/>
    <mergeCell ref="A66:A70"/>
    <mergeCell ref="B66:B70"/>
    <mergeCell ref="C66:D66"/>
    <mergeCell ref="C67:D67"/>
    <mergeCell ref="C68:D68"/>
    <mergeCell ref="C69:D69"/>
    <mergeCell ref="C70:D70"/>
    <mergeCell ref="A71:A75"/>
    <mergeCell ref="B71:B75"/>
    <mergeCell ref="C71:D71"/>
    <mergeCell ref="C72:D72"/>
    <mergeCell ref="C73:D73"/>
    <mergeCell ref="C74:D74"/>
    <mergeCell ref="C75:D75"/>
    <mergeCell ref="A76:A80"/>
    <mergeCell ref="B76:B80"/>
    <mergeCell ref="C76:D76"/>
    <mergeCell ref="C77:D77"/>
    <mergeCell ref="C78:D78"/>
    <mergeCell ref="C79:D79"/>
    <mergeCell ref="C80:D80"/>
    <mergeCell ref="A41:A45"/>
    <mergeCell ref="B41:B45"/>
    <mergeCell ref="C41:D41"/>
    <mergeCell ref="C42:D42"/>
    <mergeCell ref="C43:D43"/>
    <mergeCell ref="C44:D44"/>
    <mergeCell ref="C45:D45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2018-01-30T12:29:07Z</dcterms:modified>
  <cp:category/>
  <cp:version/>
  <cp:contentType/>
  <cp:contentStatus/>
</cp:coreProperties>
</file>