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Приложение №1 Доходы" sheetId="1" r:id="rId1"/>
    <sheet name="Приложение №2 Расходы" sheetId="2" r:id="rId2"/>
    <sheet name="Приложение №3 Источники" sheetId="3" r:id="rId3"/>
  </sheets>
  <definedNames>
    <definedName name="Excel_BuiltIn__FilterDatabase" localSheetId="1">'Приложение №2 Расходы'!#REF!</definedName>
    <definedName name="Excel_BuiltIn_Print_Area" localSheetId="1">'Приложение №2 Расходы'!#REF!</definedName>
    <definedName name="Excel_BuiltIn_Print_Area" localSheetId="2">'Приложение №3 Источники'!$A$1:$F$27</definedName>
  </definedNames>
  <calcPr fullCalcOnLoad="1"/>
</workbook>
</file>

<file path=xl/sharedStrings.xml><?xml version="1.0" encoding="utf-8"?>
<sst xmlns="http://schemas.openxmlformats.org/spreadsheetml/2006/main" count="168" uniqueCount="156">
  <si>
    <t>Приложение №1</t>
  </si>
  <si>
    <t>Исполнение доходов бюджета  Мари-Биляморского сельского поселения Мари-Турекского муниципального района Республики Марий Эл за 2020 год</t>
  </si>
  <si>
    <t>тыс.рублей</t>
  </si>
  <si>
    <t>Код дохода</t>
  </si>
  <si>
    <t>Наименование дохода</t>
  </si>
  <si>
    <t>Утверждено на 2020 год</t>
  </si>
  <si>
    <t xml:space="preserve">Фактическое исполнение </t>
  </si>
  <si>
    <t>В % к плану года</t>
  </si>
  <si>
    <t>ДОХОДЫ - всего</t>
  </si>
  <si>
    <t xml:space="preserve">000 1 01 00000 00 0000 000 </t>
  </si>
  <si>
    <t>НАЛОГИ НА ПРИБЫЛЬ, ДОХОДЫ</t>
  </si>
  <si>
    <t>182 1 01 02010 01 0000 110</t>
  </si>
  <si>
    <t>Налог на доходы физических лиц</t>
  </si>
  <si>
    <t>000 1 05 00000 00 0000 000</t>
  </si>
  <si>
    <t>НАЛОГИ НА СОВОКУПНЫЙ ДОХОД</t>
  </si>
  <si>
    <t>182 1 05 03000 01 0000 110</t>
  </si>
  <si>
    <t>Единый с/х налог</t>
  </si>
  <si>
    <t>000 1 06 00000 00 0000 000</t>
  </si>
  <si>
    <t>НАЛОГИ НА ИМУЩЕСТВО</t>
  </si>
  <si>
    <t>182 1 06 01030 10 0000 110</t>
  </si>
  <si>
    <t>Налог на имущество физических лиц</t>
  </si>
  <si>
    <t>182 1 06 06000 10 0000 110</t>
  </si>
  <si>
    <t>Земельный налог</t>
  </si>
  <si>
    <t>000 1 08 00000 00 0000 000</t>
  </si>
  <si>
    <t>ГОСПОШЛИНА, СБОРЫ</t>
  </si>
  <si>
    <t>903 1 08 04020 01 0000 110</t>
  </si>
  <si>
    <t>Госпошлина за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</si>
  <si>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</si>
  <si>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</si>
  <si>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903 1 11 09045 10 0000 120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</si>
  <si>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</si>
  <si>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</si>
  <si>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</si>
  <si>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</si>
  <si>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</si>
  <si>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</si>
  <si>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 СИСТЕМЫ РФ</t>
  </si>
  <si>
    <t>000 2 02 10000 00 0000 000</t>
  </si>
  <si>
    <t>ДОТАЦИИ БЮДЖЕТАМ МО</t>
  </si>
  <si>
    <t>992 2 02 16001 10 0000 150</t>
  </si>
  <si>
    <t>Дотации бюджетам сельских поселений на выравнивание бюджетной обеспеченности</t>
  </si>
  <si>
    <t>992 2 02 15002 10 0000 151</t>
  </si>
  <si>
    <t xml:space="preserve">Дотации бюджетам поселений на поддержку мер по обеспечению сбалансированности бюджетов </t>
  </si>
  <si>
    <t>000 2 02 20000 00 0000 000</t>
  </si>
  <si>
    <t>СУБСИДИИ БЮДЖЕТАМ БЮДЖЕТНОЙ СИСТЕМЫ РФ</t>
  </si>
  <si>
    <t>903 2 02 25016 10 0010 150</t>
  </si>
  <si>
    <t>Субсидии бюджетам  сельских поселений на мероприятия федеральной целевой  программы Развитие водохозяйственного комплекса Российской Федерации в 2012-2020-годах"</t>
  </si>
  <si>
    <t>903 2 02 29999 10 0060 150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</si>
  <si>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</si>
  <si>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000 2 02 30000 00 0000 000</t>
  </si>
  <si>
    <t>СУБВЕНЦИИ БЮДЖЕТАМ БЮДЖЕТНОЙ СИСТЕМЫ РФ</t>
  </si>
  <si>
    <t xml:space="preserve">903 2 02 35118 10 0000 150 </t>
  </si>
  <si>
    <t xml:space="preserve">Субвенции бюджетам  сельских поселений на осуществление  первичного воинского учета, на территориях,где  отсутствуют военные комиссариаты                                    </t>
  </si>
  <si>
    <t>000 2 02 40000 00 0000 000</t>
  </si>
  <si>
    <t>ИНЫЕ МЕЖБЮДЖЕТНЫЕ ТРАНСФЕРТЫ</t>
  </si>
  <si>
    <t>992 2 02 40014 10 0000 150</t>
  </si>
  <si>
    <t>Межбюджетные трансферты, передаваемые бюджетам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</si>
  <si>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992 2 02 49999 10 0000 150</t>
  </si>
  <si>
    <t>Прочие межбюджетные трансферты, передаваемые бюджетам сельских поселений</t>
  </si>
  <si>
    <t>000 2 00 05000 00000 000</t>
  </si>
  <si>
    <t>ПРОЧИЕ БЕЗВОЗМЕЗДНЫЕ ПОСТУПЛЕНИЯ</t>
  </si>
  <si>
    <t>903 2 07 05020 10 0000 150</t>
  </si>
  <si>
    <t>Поступления от денежных пожертвований, предоставляемых физическими лицами, получателям средств бюджетов сельских поселений</t>
  </si>
  <si>
    <t>ИТОГО ДОХОДОВ</t>
  </si>
  <si>
    <t xml:space="preserve">                                                                                                                                                  ПРИЛОЖЕНИЕ  №2</t>
  </si>
  <si>
    <t>РАСХОДЫ</t>
  </si>
  <si>
    <t xml:space="preserve">бюджета Мари-Биляморского сельского  поселения Мари-Турекского муниципального района Республики Марий Эл по разделам, подразделам классификации расходов бюджетов </t>
  </si>
  <si>
    <t xml:space="preserve"> за 2020 год</t>
  </si>
  <si>
    <t>Утвержденные</t>
  </si>
  <si>
    <t>% исполнения</t>
  </si>
  <si>
    <t xml:space="preserve"> Наименование показателя</t>
  </si>
  <si>
    <t>РЗ</t>
  </si>
  <si>
    <t>бюджетные</t>
  </si>
  <si>
    <t>Исполнено</t>
  </si>
  <si>
    <t>ПР</t>
  </si>
  <si>
    <t>назначения</t>
  </si>
  <si>
    <t>4</t>
  </si>
  <si>
    <t>5</t>
  </si>
  <si>
    <t>6</t>
  </si>
  <si>
    <t>Расходы - всего</t>
  </si>
  <si>
    <t>x</t>
  </si>
  <si>
    <t>в том числе:</t>
  </si>
  <si>
    <t xml:space="preserve">  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</si>
  <si>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</si>
  <si>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</si>
  <si>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</si>
  <si>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</si>
  <si>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</si>
  <si>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 xml:space="preserve">  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</si>
  <si>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</si>
  <si>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</si>
  <si>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</si>
  <si>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</si>
  <si>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</si>
  <si>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  НАЦИОНАЛЬНАЯ ЭКОНОМИКА</t>
  </si>
  <si>
    <t>0400</t>
  </si>
  <si>
    <t>Водное хозяйство</t>
  </si>
  <si>
    <t>0406</t>
  </si>
  <si>
    <t>Дорожное хозяйство</t>
  </si>
  <si>
    <t>0409</t>
  </si>
  <si>
    <t>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</si>
  <si>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</si>
  <si>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</si>
  <si>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</si>
  <si>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>Жилищное хозяйство</t>
  </si>
  <si>
    <t>0501</t>
  </si>
  <si>
    <t xml:space="preserve">  Коммунальное хозяйство</t>
  </si>
  <si>
    <t>0502</t>
  </si>
  <si>
    <t xml:space="preserve">  Благоустройство</t>
  </si>
  <si>
    <t>0503</t>
  </si>
  <si>
    <t xml:space="preserve">      СОЦИАЛЬНАЯ ПОЛИТИКА</t>
  </si>
  <si>
    <t xml:space="preserve">         Пенсионное обеспечение</t>
  </si>
  <si>
    <t xml:space="preserve">  Приложение 3</t>
  </si>
  <si>
    <t>Исполнение источников финансирования дефицита бюджета</t>
  </si>
  <si>
    <t>Мари-Биляморского сельского поселения  Мари-Турекского муниципального района    на  2020 год</t>
  </si>
  <si>
    <t>(тыс.руб.)</t>
  </si>
  <si>
    <t>Код стро- ки</t>
  </si>
  <si>
    <t xml:space="preserve">Код источника по бюджетной классификации </t>
  </si>
  <si>
    <t xml:space="preserve"> Уточненный план план</t>
  </si>
  <si>
    <t>Исполнение</t>
  </si>
  <si>
    <t>Исполнение росписи, %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</si>
  <si>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</si>
  <si>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</si>
  <si>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</si>
  <si>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</si>
  <si>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</si>
  <si>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</si>
  <si>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</si>
  <si>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</si>
  <si>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</si>
  <si>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</si>
  <si>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</si>
  <si>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</si>
  <si>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>000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</si>
  <si>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</si>
  <si>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</si>
  <si>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</si>
  <si>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</si>
  <si>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</si>
  <si>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>510</t>
  </si>
  <si>
    <t xml:space="preserve"> 000 0105020100 0000 510</t>
  </si>
  <si>
    <t xml:space="preserve">  Увеличение прочих остатков денежных средств  бюджетов сельских поселений</t>
  </si>
  <si>
    <t xml:space="preserve"> 000 0105020110 0000 510</t>
  </si>
  <si>
    <t>Уменьшение остатков средств бюджетов</t>
  </si>
  <si>
    <t>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</si>
  <si>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</si>
  <si>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</si>
  <si>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</si>
  <si>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>610</t>
  </si>
  <si>
    <t xml:space="preserve"> 000 0105020100 0000 610</t>
  </si>
  <si>
    <t>Уменьшение остатков денежных средств бюджетов сельских  поселений</t>
  </si>
  <si>
    <t xml:space="preserve"> 000 0105020110 0000 610</t>
  </si>
  <si>
    <t xml:space="preserve">к Решению Собрания депутатов Мари-Биляморского сельского поселения  "Об утверждении отчета  об исполнении бюджета Мари-Биляморского сельского поселения Мари-Турекского муниципального района Республики Марий Эл  за 2020 год" от 16 июня 2021 года №110 </t>
  </si>
  <si>
    <t xml:space="preserve">к Решению Собрания депутатов Мари-Биляморского сельского поселения Мари-Турекского муниципального района Республики Марий Эл  "Об утверждении отчета  об исполнении бюджета Мари-Биляморского сельского поселения  за 2020 год"   от 16 июня 2021 года №110 </t>
  </si>
  <si>
    <t>от 16 июня 2021 года № 110</t>
  </si>
  <si>
    <t xml:space="preserve">к  решения Собрания депутатов  Мари-Биляморского сельского поселения Мари-Турекского муниципального района Республики Марий Эл " Об утверждении  Мари-Биляморского сельского поселения за 2020 год"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</si>
</sst>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_ ;\-#,##0.0\ "/>
    <numFmt numFmtId="166" formatCode="0.0%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 Cyr"/>
      <family val="2"/>
    </font>
    <font>
      <b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color indexed="60"/>
      <name val="Times New Roman"/>
      <family val="1"/>
    </font>
    <font>
      <b/>
      <sz val="14"/>
      <name val="Times New Roman"/>
      <family val="1"/>
    </font>
    <font>
      <b/>
      <sz val="10"/>
      <name val="CG Times"/>
      <family val="1"/>
    </font>
    <font>
      <sz val="10"/>
      <name val="CG Times"/>
      <family val="1"/>
    </font>
    <font>
      <sz val="7"/>
      <name val="Arial Cyr"/>
      <family val="0"/>
    </font>
    <font>
      <b/>
      <sz val="12"/>
      <name val="CG Times"/>
      <family val="1"/>
    </font>
    <font>
      <b/>
      <sz val="11"/>
      <name val="Arial Cyr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CG Times"/>
      <family val="1"/>
    </font>
    <font>
      <sz val="7"/>
      <name val="CG Times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i/>
      <sz val="7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1">
      <alignment/>
      <protection/>
    </xf>
    <xf numFmtId="49" fontId="2" fillId="0" borderId="2">
      <alignment horizontal="center" shrinkToFit="1"/>
      <protection/>
    </xf>
    <xf numFmtId="49" fontId="2" fillId="0" borderId="3">
      <alignment horizontal="center" shrinkToFit="1"/>
      <protection/>
    </xf>
    <xf numFmtId="49" fontId="2" fillId="0" borderId="4">
      <alignment/>
      <protection/>
    </xf>
    <xf numFmtId="49" fontId="2" fillId="0" borderId="5">
      <alignment horizontal="center" vertical="center" wrapText="1"/>
      <protection/>
    </xf>
    <xf numFmtId="4" fontId="2" fillId="0" borderId="3">
      <alignment horizontal="right"/>
      <protection/>
    </xf>
    <xf numFmtId="49" fontId="2" fillId="0" borderId="4">
      <alignment horizontal="right"/>
      <protection/>
    </xf>
    <xf numFmtId="49" fontId="2" fillId="0" borderId="6">
      <alignment horizontal="center" vertical="center" wrapText="1"/>
      <protection/>
    </xf>
    <xf numFmtId="0" fontId="2" fillId="0" borderId="7">
      <alignment horizontal="left" wrapText="1" indent="2"/>
      <protection/>
    </xf>
    <xf numFmtId="0" fontId="2" fillId="0" borderId="8">
      <alignment horizontal="center"/>
      <protection/>
    </xf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 horizontal="center"/>
      <protection/>
    </xf>
    <xf numFmtId="0" fontId="2" fillId="0" borderId="9">
      <alignment horizontal="center" vertical="center"/>
      <protection/>
    </xf>
    <xf numFmtId="0" fontId="2" fillId="0" borderId="10">
      <alignment horizontal="left" wrapText="1"/>
      <protection/>
    </xf>
    <xf numFmtId="0" fontId="2" fillId="0" borderId="5">
      <alignment horizontal="center" vertical="center" wrapText="1"/>
      <protection/>
    </xf>
    <xf numFmtId="0" fontId="2" fillId="0" borderId="11">
      <alignment horizontal="center" vertical="center"/>
      <protection/>
    </xf>
    <xf numFmtId="49" fontId="2" fillId="0" borderId="12">
      <alignment horizontal="center" wrapText="1"/>
      <protection/>
    </xf>
    <xf numFmtId="49" fontId="2" fillId="0" borderId="13">
      <alignment horizontal="center" shrinkToFit="1"/>
      <protection/>
    </xf>
    <xf numFmtId="49" fontId="2" fillId="0" borderId="14">
      <alignment horizontal="center" shrinkToFit="1"/>
      <protection/>
    </xf>
    <xf numFmtId="0" fontId="6" fillId="0" borderId="5">
      <alignment horizontal="center" vertical="center" wrapText="1"/>
      <protection/>
    </xf>
    <xf numFmtId="49" fontId="2" fillId="0" borderId="5">
      <alignment horizontal="center" vertical="center" wrapText="1"/>
      <protection/>
    </xf>
    <xf numFmtId="4" fontId="2" fillId="0" borderId="15">
      <alignment horizontal="right"/>
      <protection/>
    </xf>
    <xf numFmtId="49" fontId="2" fillId="0" borderId="14">
      <alignment horizontal="center"/>
      <protection/>
    </xf>
    <xf numFmtId="49" fontId="2" fillId="0" borderId="16">
      <alignment horizontal="center"/>
      <protection/>
    </xf>
    <xf numFmtId="0" fontId="3" fillId="0" borderId="17">
      <alignment/>
      <protection/>
    </xf>
    <xf numFmtId="0" fontId="4" fillId="0" borderId="4">
      <alignment horizontal="center"/>
      <protection/>
    </xf>
    <xf numFmtId="0" fontId="2" fillId="0" borderId="18">
      <alignment horizontal="left" wrapText="1" indent="1"/>
      <protection/>
    </xf>
    <xf numFmtId="49" fontId="2" fillId="0" borderId="19">
      <alignment horizontal="center" shrinkToFit="1"/>
      <protection/>
    </xf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9" fontId="23" fillId="0" borderId="0" applyFill="0" applyBorder="0" applyAlignment="0" applyProtection="0"/>
    <xf numFmtId="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/>
    </xf>
    <xf numFmtId="0" fontId="10" fillId="3" borderId="5" xfId="0" applyFont="1" applyFill="1" applyBorder="1" applyAlignment="1" applyProtection="1">
      <alignment/>
      <protection/>
    </xf>
    <xf numFmtId="164" fontId="10" fillId="3" borderId="5" xfId="0" applyNumberFormat="1" applyFont="1" applyFill="1" applyBorder="1" applyAlignment="1">
      <alignment/>
    </xf>
    <xf numFmtId="0" fontId="10" fillId="0" borderId="5" xfId="0" applyFont="1" applyBorder="1" applyAlignment="1" applyProtection="1">
      <alignment/>
      <protection locked="0"/>
    </xf>
    <xf numFmtId="0" fontId="10" fillId="0" borderId="5" xfId="0" applyFont="1" applyBorder="1" applyAlignment="1">
      <alignment/>
    </xf>
    <xf numFmtId="164" fontId="10" fillId="0" borderId="5" xfId="0" applyNumberFormat="1" applyFont="1" applyBorder="1" applyAlignment="1">
      <alignment/>
    </xf>
    <xf numFmtId="1" fontId="9" fillId="0" borderId="11" xfId="0" applyNumberFormat="1" applyFont="1" applyBorder="1" applyAlignment="1" applyProtection="1">
      <alignment/>
      <protection locked="0"/>
    </xf>
    <xf numFmtId="0" fontId="9" fillId="0" borderId="5" xfId="0" applyFont="1" applyBorder="1" applyAlignment="1">
      <alignment/>
    </xf>
    <xf numFmtId="164" fontId="9" fillId="0" borderId="5" xfId="0" applyNumberFormat="1" applyFont="1" applyBorder="1" applyAlignment="1">
      <alignment/>
    </xf>
    <xf numFmtId="164" fontId="9" fillId="3" borderId="5" xfId="0" applyNumberFormat="1" applyFont="1" applyFill="1" applyBorder="1" applyAlignment="1">
      <alignment/>
    </xf>
    <xf numFmtId="0" fontId="10" fillId="0" borderId="20" xfId="0" applyFont="1" applyBorder="1" applyAlignment="1" applyProtection="1">
      <alignment/>
      <protection locked="0"/>
    </xf>
    <xf numFmtId="1" fontId="9" fillId="0" borderId="20" xfId="0" applyNumberFormat="1" applyFont="1" applyBorder="1" applyAlignment="1" applyProtection="1">
      <alignment/>
      <protection locked="0"/>
    </xf>
    <xf numFmtId="1" fontId="9" fillId="0" borderId="5" xfId="0" applyNumberFormat="1" applyFont="1" applyBorder="1" applyAlignment="1" applyProtection="1">
      <alignment/>
      <protection locked="0"/>
    </xf>
    <xf numFmtId="0" fontId="9" fillId="0" borderId="5" xfId="0" applyFont="1" applyBorder="1" applyAlignment="1">
      <alignment horizontal="left" vertical="center" wrapText="1"/>
    </xf>
    <xf numFmtId="1" fontId="9" fillId="0" borderId="3" xfId="0" applyNumberFormat="1" applyFont="1" applyBorder="1" applyAlignment="1" applyProtection="1">
      <alignment/>
      <protection locked="0"/>
    </xf>
    <xf numFmtId="0" fontId="10" fillId="0" borderId="5" xfId="0" applyFont="1" applyBorder="1" applyAlignment="1">
      <alignment horizontal="left" vertical="center" wrapText="1"/>
    </xf>
    <xf numFmtId="0" fontId="9" fillId="0" borderId="20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49" fontId="10" fillId="0" borderId="6" xfId="0" applyNumberFormat="1" applyFont="1" applyFill="1" applyBorder="1" applyAlignment="1">
      <alignment horizontal="left" shrinkToFit="1"/>
    </xf>
    <xf numFmtId="2" fontId="10" fillId="0" borderId="5" xfId="0" applyNumberFormat="1" applyFont="1" applyFill="1" applyBorder="1" applyAlignment="1" applyProtection="1">
      <alignment horizontal="justify" wrapText="1"/>
      <protection locked="0"/>
    </xf>
    <xf numFmtId="49" fontId="9" fillId="0" borderId="6" xfId="0" applyNumberFormat="1" applyFont="1" applyFill="1" applyBorder="1" applyAlignment="1">
      <alignment horizontal="left" shrinkToFit="1"/>
    </xf>
    <xf numFmtId="2" fontId="9" fillId="0" borderId="5" xfId="0" applyNumberFormat="1" applyFont="1" applyFill="1" applyBorder="1" applyAlignment="1" applyProtection="1">
      <alignment horizontal="justify" wrapText="1"/>
      <protection locked="0"/>
    </xf>
    <xf numFmtId="49" fontId="10" fillId="0" borderId="6" xfId="0" applyNumberFormat="1" applyFont="1" applyBorder="1" applyAlignment="1">
      <alignment horizontal="left" shrinkToFit="1"/>
    </xf>
    <xf numFmtId="49" fontId="9" fillId="0" borderId="6" xfId="0" applyNumberFormat="1" applyFont="1" applyBorder="1" applyAlignment="1">
      <alignment horizontal="left" shrinkToFit="1"/>
    </xf>
    <xf numFmtId="0" fontId="15" fillId="0" borderId="5" xfId="0" applyFont="1" applyBorder="1" applyAlignment="1">
      <alignment/>
    </xf>
    <xf numFmtId="164" fontId="15" fillId="0" borderId="5" xfId="0" applyNumberFormat="1" applyFont="1" applyBorder="1" applyAlignment="1">
      <alignment/>
    </xf>
    <xf numFmtId="0" fontId="17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 applyProtection="1">
      <alignment/>
      <protection locked="0"/>
    </xf>
    <xf numFmtId="0" fontId="8" fillId="0" borderId="0" xfId="39" applyNumberFormat="1" applyFont="1" applyBorder="1" applyAlignment="1" applyProtection="1">
      <alignment horizontal="left" wrapText="1"/>
      <protection/>
    </xf>
    <xf numFmtId="0" fontId="8" fillId="0" borderId="0" xfId="20" applyNumberFormat="1" applyFont="1" applyBorder="1" applyAlignment="1" applyProtection="1">
      <alignment horizontal="center" wrapText="1"/>
      <protection/>
    </xf>
    <xf numFmtId="49" fontId="8" fillId="0" borderId="0" xfId="41" applyNumberFormat="1" applyFont="1" applyBorder="1" applyAlignment="1" applyProtection="1">
      <alignment horizontal="center" wrapText="1"/>
      <protection/>
    </xf>
    <xf numFmtId="49" fontId="8" fillId="0" borderId="0" xfId="42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 locked="0"/>
    </xf>
    <xf numFmtId="49" fontId="9" fillId="0" borderId="0" xfId="42" applyNumberFormat="1" applyFont="1" applyBorder="1" applyAlignment="1" applyProtection="1">
      <alignment/>
      <protection/>
    </xf>
    <xf numFmtId="0" fontId="22" fillId="0" borderId="0" xfId="25" applyNumberFormat="1" applyFont="1" applyAlignment="1" applyProtection="1">
      <alignment wrapText="1"/>
      <protection locked="0"/>
    </xf>
    <xf numFmtId="0" fontId="8" fillId="0" borderId="0" xfId="26" applyNumberFormat="1" applyFont="1" applyAlignment="1" applyProtection="1">
      <alignment horizontal="left"/>
      <protection/>
    </xf>
    <xf numFmtId="0" fontId="8" fillId="0" borderId="0" xfId="27" applyNumberFormat="1" applyFont="1" applyAlignment="1" applyProtection="1">
      <alignment/>
      <protection/>
    </xf>
    <xf numFmtId="0" fontId="26" fillId="0" borderId="21" xfId="0" applyFont="1" applyBorder="1" applyAlignment="1">
      <alignment shrinkToFit="1"/>
    </xf>
    <xf numFmtId="0" fontId="26" fillId="0" borderId="21" xfId="0" applyFont="1" applyBorder="1" applyAlignment="1">
      <alignment horizontal="center" shrinkToFit="1"/>
    </xf>
    <xf numFmtId="0" fontId="26" fillId="0" borderId="22" xfId="0" applyFont="1" applyBorder="1" applyAlignment="1">
      <alignment horizontal="center" shrinkToFit="1"/>
    </xf>
    <xf numFmtId="0" fontId="26" fillId="0" borderId="14" xfId="0" applyFont="1" applyBorder="1" applyAlignment="1">
      <alignment horizontal="center"/>
    </xf>
    <xf numFmtId="0" fontId="26" fillId="0" borderId="23" xfId="0" applyFont="1" applyBorder="1" applyAlignment="1">
      <alignment horizontal="center" shrinkToFit="1"/>
    </xf>
    <xf numFmtId="0" fontId="26" fillId="0" borderId="14" xfId="0" applyFont="1" applyBorder="1" applyAlignment="1">
      <alignment horizontal="center" shrinkToFit="1"/>
    </xf>
    <xf numFmtId="0" fontId="26" fillId="0" borderId="21" xfId="0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left"/>
    </xf>
    <xf numFmtId="0" fontId="27" fillId="0" borderId="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49" fontId="27" fillId="0" borderId="11" xfId="0" applyNumberFormat="1" applyFont="1" applyBorder="1" applyAlignment="1">
      <alignment horizontal="center" vertical="center" shrinkToFit="1"/>
    </xf>
    <xf numFmtId="0" fontId="26" fillId="0" borderId="5" xfId="0" applyNumberFormat="1" applyFont="1" applyFill="1" applyBorder="1" applyAlignment="1">
      <alignment horizontal="left" wrapText="1"/>
    </xf>
    <xf numFmtId="1" fontId="26" fillId="0" borderId="5" xfId="0" applyNumberFormat="1" applyFont="1" applyFill="1" applyBorder="1" applyAlignment="1">
      <alignment horizontal="center"/>
    </xf>
    <xf numFmtId="165" fontId="26" fillId="0" borderId="5" xfId="0" applyNumberFormat="1" applyFont="1" applyFill="1" applyBorder="1" applyAlignment="1">
      <alignment horizontal="right" shrinkToFit="1"/>
    </xf>
    <xf numFmtId="165" fontId="26" fillId="0" borderId="24" xfId="0" applyNumberFormat="1" applyFont="1" applyFill="1" applyBorder="1" applyAlignment="1">
      <alignment horizontal="right" shrinkToFit="1"/>
    </xf>
    <xf numFmtId="1" fontId="26" fillId="0" borderId="14" xfId="0" applyNumberFormat="1" applyFont="1" applyFill="1" applyBorder="1" applyAlignment="1">
      <alignment horizontal="center"/>
    </xf>
    <xf numFmtId="165" fontId="26" fillId="0" borderId="14" xfId="0" applyNumberFormat="1" applyFont="1" applyFill="1" applyBorder="1" applyAlignment="1">
      <alignment horizontal="right" shrinkToFit="1"/>
    </xf>
    <xf numFmtId="0" fontId="26" fillId="0" borderId="5" xfId="0" applyNumberFormat="1" applyFont="1" applyFill="1" applyBorder="1" applyAlignment="1">
      <alignment horizontal="left" wrapText="1" indent="2"/>
    </xf>
    <xf numFmtId="49" fontId="26" fillId="0" borderId="20" xfId="0" applyNumberFormat="1" applyFont="1" applyFill="1" applyBorder="1" applyAlignment="1">
      <alignment horizontal="center"/>
    </xf>
    <xf numFmtId="165" fontId="26" fillId="0" borderId="20" xfId="0" applyNumberFormat="1" applyFont="1" applyFill="1" applyBorder="1" applyAlignment="1">
      <alignment horizontal="right" shrinkToFit="1"/>
    </xf>
    <xf numFmtId="0" fontId="27" fillId="0" borderId="5" xfId="0" applyNumberFormat="1" applyFont="1" applyFill="1" applyBorder="1" applyAlignment="1">
      <alignment horizontal="left" wrapText="1" indent="2"/>
    </xf>
    <xf numFmtId="49" fontId="27" fillId="0" borderId="20" xfId="0" applyNumberFormat="1" applyFont="1" applyFill="1" applyBorder="1" applyAlignment="1">
      <alignment horizontal="center"/>
    </xf>
    <xf numFmtId="165" fontId="27" fillId="0" borderId="20" xfId="0" applyNumberFormat="1" applyFont="1" applyFill="1" applyBorder="1" applyAlignment="1">
      <alignment horizontal="right" shrinkToFit="1"/>
    </xf>
    <xf numFmtId="165" fontId="27" fillId="0" borderId="24" xfId="0" applyNumberFormat="1" applyFont="1" applyFill="1" applyBorder="1" applyAlignment="1">
      <alignment horizontal="right" shrinkToFit="1"/>
    </xf>
    <xf numFmtId="165" fontId="27" fillId="0" borderId="24" xfId="0" applyNumberFormat="1" applyFont="1" applyFill="1" applyBorder="1" applyAlignment="1">
      <alignment horizontal="right" shrinkToFit="1"/>
    </xf>
    <xf numFmtId="165" fontId="27" fillId="0" borderId="20" xfId="0" applyNumberFormat="1" applyFont="1" applyFill="1" applyBorder="1" applyAlignment="1">
      <alignment horizontal="right" shrinkToFit="1"/>
    </xf>
    <xf numFmtId="0" fontId="27" fillId="0" borderId="5" xfId="0" applyNumberFormat="1" applyFont="1" applyFill="1" applyBorder="1" applyAlignment="1">
      <alignment horizontal="left" wrapText="1" indent="2"/>
    </xf>
    <xf numFmtId="49" fontId="27" fillId="0" borderId="20" xfId="0" applyNumberFormat="1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/>
    </xf>
    <xf numFmtId="0" fontId="28" fillId="0" borderId="5" xfId="0" applyNumberFormat="1" applyFont="1" applyFill="1" applyBorder="1" applyAlignment="1">
      <alignment/>
    </xf>
    <xf numFmtId="165" fontId="26" fillId="0" borderId="24" xfId="0" applyNumberFormat="1" applyFont="1" applyFill="1" applyBorder="1" applyAlignment="1">
      <alignment horizontal="right" shrinkToFit="1"/>
    </xf>
    <xf numFmtId="0" fontId="29" fillId="0" borderId="5" xfId="0" applyFont="1" applyBorder="1" applyAlignment="1">
      <alignment/>
    </xf>
    <xf numFmtId="0" fontId="29" fillId="0" borderId="5" xfId="0" applyFont="1" applyBorder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6" fillId="0" borderId="5" xfId="0" applyFont="1" applyBorder="1" applyAlignment="1">
      <alignment horizontal="center" vertical="center" wrapText="1" shrinkToFit="1"/>
    </xf>
    <xf numFmtId="165" fontId="26" fillId="0" borderId="24" xfId="0" applyNumberFormat="1" applyFont="1" applyFill="1" applyBorder="1" applyAlignment="1">
      <alignment horizontal="right" shrinkToFit="1"/>
    </xf>
    <xf numFmtId="0" fontId="29" fillId="0" borderId="0" xfId="39" applyNumberFormat="1" applyFont="1" applyBorder="1" applyAlignment="1" applyProtection="1">
      <alignment horizontal="left" wrapText="1"/>
      <protection/>
    </xf>
    <xf numFmtId="49" fontId="29" fillId="0" borderId="0" xfId="42" applyNumberFormat="1" applyFont="1" applyBorder="1" applyAlignment="1" applyProtection="1">
      <alignment horizont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20" applyNumberFormat="1" applyFont="1" applyBorder="1" applyAlignment="1" applyProtection="1">
      <alignment horizontal="center" wrapText="1"/>
      <protection/>
    </xf>
    <xf numFmtId="49" fontId="29" fillId="0" borderId="0" xfId="41" applyNumberFormat="1" applyFont="1" applyBorder="1" applyAlignment="1" applyProtection="1">
      <alignment horizontal="center" wrapText="1"/>
      <protection/>
    </xf>
    <xf numFmtId="49" fontId="29" fillId="0" borderId="0" xfId="42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>
      <alignment horizontal="center"/>
    </xf>
    <xf numFmtId="49" fontId="29" fillId="0" borderId="0" xfId="42" applyNumberFormat="1" applyFont="1" applyBorder="1" applyAlignment="1" applyProtection="1">
      <alignment horizontal="right"/>
      <protection/>
    </xf>
    <xf numFmtId="0" fontId="29" fillId="0" borderId="5" xfId="28" applyNumberFormat="1" applyFont="1" applyBorder="1" applyAlignment="1" applyProtection="1">
      <alignment horizontal="center" vertical="center" wrapText="1"/>
      <protection/>
    </xf>
    <xf numFmtId="0" fontId="29" fillId="0" borderId="5" xfId="30" applyNumberFormat="1" applyFont="1" applyBorder="1" applyAlignment="1" applyProtection="1">
      <alignment horizontal="center" vertical="center" wrapText="1"/>
      <protection/>
    </xf>
    <xf numFmtId="0" fontId="29" fillId="3" borderId="5" xfId="30" applyNumberFormat="1" applyFont="1" applyFill="1" applyBorder="1" applyAlignment="1" applyProtection="1">
      <alignment horizontal="center" vertical="center" wrapText="1"/>
      <protection/>
    </xf>
    <xf numFmtId="0" fontId="30" fillId="0" borderId="5" xfId="35" applyNumberFormat="1" applyFont="1" applyBorder="1" applyProtection="1">
      <alignment horizontal="center" vertical="center" wrapText="1"/>
      <protection/>
    </xf>
    <xf numFmtId="0" fontId="31" fillId="0" borderId="5" xfId="29" applyNumberFormat="1" applyFont="1" applyBorder="1" applyAlignment="1" applyProtection="1">
      <alignment horizontal="center" vertical="center"/>
      <protection/>
    </xf>
    <xf numFmtId="0" fontId="31" fillId="0" borderId="5" xfId="31" applyNumberFormat="1" applyFont="1" applyBorder="1" applyAlignment="1" applyProtection="1">
      <alignment horizontal="center" vertical="center"/>
      <protection/>
    </xf>
    <xf numFmtId="0" fontId="32" fillId="0" borderId="5" xfId="0" applyFont="1" applyBorder="1" applyAlignment="1" applyProtection="1">
      <alignment horizontal="center"/>
      <protection locked="0"/>
    </xf>
    <xf numFmtId="0" fontId="28" fillId="0" borderId="5" xfId="40" applyNumberFormat="1" applyFont="1" applyBorder="1" applyAlignment="1" applyProtection="1">
      <alignment horizontal="left" wrapText="1"/>
      <protection/>
    </xf>
    <xf numFmtId="49" fontId="28" fillId="0" borderId="5" xfId="32" applyNumberFormat="1" applyFont="1" applyBorder="1" applyProtection="1">
      <alignment horizontal="center" wrapText="1"/>
      <protection/>
    </xf>
    <xf numFmtId="49" fontId="28" fillId="0" borderId="5" xfId="36" applyNumberFormat="1" applyFont="1" applyBorder="1" applyAlignment="1" applyProtection="1">
      <alignment horizontal="center"/>
      <protection/>
    </xf>
    <xf numFmtId="4" fontId="33" fillId="0" borderId="5" xfId="38" applyNumberFormat="1" applyFont="1" applyBorder="1" applyAlignment="1" applyProtection="1">
      <alignment horizontal="right"/>
      <protection/>
    </xf>
    <xf numFmtId="166" fontId="33" fillId="0" borderId="5" xfId="48" applyNumberFormat="1" applyFont="1" applyFill="1" applyBorder="1" applyAlignment="1" applyProtection="1">
      <alignment/>
      <protection locked="0"/>
    </xf>
    <xf numFmtId="0" fontId="29" fillId="0" borderId="5" xfId="16" applyNumberFormat="1" applyFont="1" applyBorder="1" applyAlignment="1" applyProtection="1">
      <alignment horizontal="left" wrapText="1"/>
      <protection/>
    </xf>
    <xf numFmtId="49" fontId="29" fillId="0" borderId="5" xfId="33" applyNumberFormat="1" applyFont="1" applyBorder="1" applyAlignment="1" applyProtection="1">
      <alignment horizontal="center" wrapText="1"/>
      <protection/>
    </xf>
    <xf numFmtId="49" fontId="29" fillId="0" borderId="5" xfId="37" applyNumberFormat="1" applyFont="1" applyBorder="1" applyAlignment="1" applyProtection="1">
      <alignment horizontal="center"/>
      <protection/>
    </xf>
    <xf numFmtId="49" fontId="30" fillId="0" borderId="5" xfId="34" applyNumberFormat="1" applyFont="1" applyBorder="1" applyAlignment="1" applyProtection="1">
      <alignment horizontal="center"/>
      <protection/>
    </xf>
    <xf numFmtId="0" fontId="30" fillId="0" borderId="5" xfId="24" applyNumberFormat="1" applyFont="1" applyBorder="1" applyAlignment="1" applyProtection="1">
      <alignment/>
      <protection/>
    </xf>
    <xf numFmtId="166" fontId="30" fillId="0" borderId="5" xfId="48" applyNumberFormat="1" applyFont="1" applyFill="1" applyBorder="1" applyAlignment="1" applyProtection="1">
      <alignment/>
      <protection locked="0"/>
    </xf>
    <xf numFmtId="0" fontId="28" fillId="0" borderId="5" xfId="17" applyNumberFormat="1" applyFont="1" applyBorder="1" applyAlignment="1" applyProtection="1">
      <alignment horizontal="left" wrapText="1" indent="1"/>
      <protection/>
    </xf>
    <xf numFmtId="49" fontId="28" fillId="0" borderId="5" xfId="21" applyNumberFormat="1" applyFont="1" applyBorder="1" applyAlignment="1" applyProtection="1">
      <alignment horizontal="center" wrapText="1"/>
      <protection/>
    </xf>
    <xf numFmtId="49" fontId="28" fillId="0" borderId="5" xfId="43" applyNumberFormat="1" applyFont="1" applyBorder="1" applyAlignment="1" applyProtection="1">
      <alignment horizontal="center"/>
      <protection/>
    </xf>
    <xf numFmtId="4" fontId="33" fillId="0" borderId="5" xfId="15" applyNumberFormat="1" applyFont="1" applyFill="1" applyBorder="1" applyAlignment="1" applyProtection="1">
      <alignment horizontal="right"/>
      <protection/>
    </xf>
    <xf numFmtId="0" fontId="29" fillId="0" borderId="5" xfId="18" applyNumberFormat="1" applyFont="1" applyBorder="1" applyAlignment="1" applyProtection="1">
      <alignment horizontal="left" wrapText="1" indent="2"/>
      <protection/>
    </xf>
    <xf numFmtId="49" fontId="30" fillId="0" borderId="5" xfId="34" applyNumberFormat="1" applyFont="1" applyFill="1" applyBorder="1" applyAlignment="1" applyProtection="1">
      <alignment horizontal="center"/>
      <protection/>
    </xf>
    <xf numFmtId="167" fontId="30" fillId="0" borderId="5" xfId="34" applyNumberFormat="1" applyFont="1" applyFill="1" applyBorder="1" applyAlignment="1" applyProtection="1">
      <alignment horizontal="center"/>
      <protection/>
    </xf>
    <xf numFmtId="49" fontId="33" fillId="0" borderId="5" xfId="34" applyNumberFormat="1" applyFont="1" applyFill="1" applyBorder="1" applyAlignment="1" applyProtection="1">
      <alignment horizontal="center"/>
      <protection/>
    </xf>
    <xf numFmtId="167" fontId="33" fillId="0" borderId="5" xfId="34" applyNumberFormat="1" applyFont="1" applyFill="1" applyBorder="1" applyAlignment="1" applyProtection="1">
      <alignment horizontal="center"/>
      <protection/>
    </xf>
    <xf numFmtId="4" fontId="30" fillId="0" borderId="5" xfId="15" applyNumberFormat="1" applyFont="1" applyFill="1" applyBorder="1" applyAlignment="1" applyProtection="1">
      <alignment horizontal="right"/>
      <protection/>
    </xf>
    <xf numFmtId="167" fontId="30" fillId="0" borderId="5" xfId="15" applyNumberFormat="1" applyFont="1" applyFill="1" applyBorder="1" applyAlignment="1" applyProtection="1">
      <alignment horizontal="right"/>
      <protection/>
    </xf>
    <xf numFmtId="167" fontId="33" fillId="0" borderId="5" xfId="15" applyNumberFormat="1" applyFont="1" applyFill="1" applyBorder="1" applyAlignment="1" applyProtection="1">
      <alignment horizontal="right"/>
      <protection/>
    </xf>
    <xf numFmtId="0" fontId="29" fillId="0" borderId="5" xfId="19" applyNumberFormat="1" applyFont="1" applyBorder="1" applyAlignment="1" applyProtection="1">
      <alignment horizontal="left" wrapText="1" indent="2"/>
      <protection/>
    </xf>
    <xf numFmtId="49" fontId="29" fillId="0" borderId="5" xfId="22" applyNumberFormat="1" applyFont="1" applyBorder="1" applyAlignment="1" applyProtection="1">
      <alignment horizontal="center" shrinkToFit="1"/>
      <protection/>
    </xf>
    <xf numFmtId="49" fontId="29" fillId="0" borderId="5" xfId="23" applyNumberFormat="1" applyFont="1" applyBorder="1" applyAlignment="1" applyProtection="1">
      <alignment horizontal="center" shrinkToFit="1"/>
      <protection/>
    </xf>
    <xf numFmtId="0" fontId="28" fillId="0" borderId="25" xfId="0" applyFont="1" applyFill="1" applyBorder="1" applyAlignment="1">
      <alignment horizontal="justify" vertical="top" wrapText="1"/>
    </xf>
    <xf numFmtId="0" fontId="29" fillId="0" borderId="25" xfId="0" applyFont="1" applyFill="1" applyBorder="1" applyAlignment="1">
      <alignment horizontal="justify" vertical="top" wrapText="1"/>
    </xf>
    <xf numFmtId="49" fontId="30" fillId="0" borderId="25" xfId="0" applyNumberFormat="1" applyFont="1" applyFill="1" applyBorder="1" applyAlignment="1">
      <alignment horizontal="justify" vertical="top" wrapText="1"/>
    </xf>
  </cellXfs>
  <cellStyles count="38">
    <cellStyle name="Normal" xfId="0"/>
    <cellStyle name="xl105" xfId="15"/>
    <cellStyle name="xl110" xfId="16"/>
    <cellStyle name="xl111" xfId="17"/>
    <cellStyle name="xl112" xfId="18"/>
    <cellStyle name="xl113" xfId="19"/>
    <cellStyle name="xl117" xfId="20"/>
    <cellStyle name="xl119" xfId="21"/>
    <cellStyle name="xl121" xfId="22"/>
    <cellStyle name="xl126" xfId="23"/>
    <cellStyle name="xl133" xfId="24"/>
    <cellStyle name="xl22" xfId="25"/>
    <cellStyle name="xl24" xfId="26"/>
    <cellStyle name="xl25" xfId="27"/>
    <cellStyle name="xl28" xfId="28"/>
    <cellStyle name="xl29" xfId="29"/>
    <cellStyle name="xl40" xfId="30"/>
    <cellStyle name="xl41" xfId="31"/>
    <cellStyle name="xl43" xfId="32"/>
    <cellStyle name="xl44" xfId="33"/>
    <cellStyle name="xl51" xfId="34"/>
    <cellStyle name="xl52 2" xfId="35"/>
    <cellStyle name="xl54" xfId="36"/>
    <cellStyle name="xl55" xfId="37"/>
    <cellStyle name="xl56" xfId="38"/>
    <cellStyle name="xl84" xfId="39"/>
    <cellStyle name="xl86" xfId="40"/>
    <cellStyle name="xl90" xfId="41"/>
    <cellStyle name="xl96" xfId="42"/>
    <cellStyle name="xl99" xfId="43"/>
    <cellStyle name="Hyperlink" xfId="44"/>
    <cellStyle name="Currency" xfId="45"/>
    <cellStyle name="Currency [0]" xfId="46"/>
    <cellStyle name="Followed Hyperlink" xfId="47"/>
    <cellStyle name="Percent" xfId="48"/>
    <cellStyle name="Процентный 2" xfId="49"/>
    <cellStyle name="Comma" xfId="50"/>
    <cellStyle name="Comma [0]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workbookViewId="0" topLeftCell="A1">
      <selection activeCell="B3" sqref="B3"/>
    </sheetView>
  </sheetViews>
  <sheetFormatPr defaultColWidth="9.00390625" defaultRowHeight="12.75"/>
  <cols>
    <col min="1" max="1" width="32.25390625" style="0" customWidth="1"/>
    <col min="2" max="2" width="53.875" style="0" customWidth="1"/>
    <col min="3" max="3" width="27.75390625" style="0" customWidth="1"/>
    <col min="4" max="4" width="21.375" style="0" customWidth="1"/>
    <col min="5" max="5" width="21.125" style="0" customWidth="1"/>
  </cols>
  <sheetData>
    <row r="2" spans="1:5" ht="18" customHeight="1">
      <c r="A2" s="1"/>
      <c r="B2" s="1"/>
      <c r="C2" s="96" t="s">
        <v>0</v>
      </c>
      <c r="D2" s="96"/>
      <c r="E2" s="96"/>
    </row>
    <row r="3" spans="1:5" ht="77.25" customHeight="1">
      <c r="A3" s="1"/>
      <c r="B3" s="1"/>
      <c r="C3" s="97" t="s">
        <v>155</v>
      </c>
      <c r="D3" s="97"/>
      <c r="E3" s="97"/>
    </row>
    <row r="4" spans="1:5" ht="18" customHeight="1">
      <c r="A4" s="1"/>
      <c r="B4" s="1"/>
      <c r="C4" s="96" t="s">
        <v>154</v>
      </c>
      <c r="D4" s="96"/>
      <c r="E4" s="96"/>
    </row>
    <row r="5" spans="1:5" ht="12.75">
      <c r="A5" s="1"/>
      <c r="B5" s="1"/>
      <c r="C5" s="2"/>
      <c r="D5" s="3"/>
      <c r="E5" s="3"/>
    </row>
    <row r="6" spans="1:5" ht="15.75">
      <c r="A6" s="98" t="s">
        <v>1</v>
      </c>
      <c r="B6" s="98"/>
      <c r="C6" s="98"/>
      <c r="D6" s="98"/>
      <c r="E6" s="98"/>
    </row>
    <row r="7" spans="1:5" ht="15" customHeight="1">
      <c r="A7" s="94"/>
      <c r="B7" s="94"/>
      <c r="C7" s="94"/>
      <c r="D7" s="94"/>
      <c r="E7" s="94"/>
    </row>
    <row r="8" spans="1:5" ht="13.5" customHeight="1">
      <c r="A8" s="95"/>
      <c r="B8" s="95"/>
      <c r="C8" s="95"/>
      <c r="D8" s="95"/>
      <c r="E8" s="95"/>
    </row>
    <row r="9" spans="1:5" ht="20.25" hidden="1">
      <c r="A9" s="95"/>
      <c r="B9" s="95"/>
      <c r="C9" s="95"/>
      <c r="D9" s="95"/>
      <c r="E9" s="95"/>
    </row>
    <row r="10" spans="1:5" ht="2.25" customHeight="1">
      <c r="A10" s="4"/>
      <c r="B10" s="5"/>
      <c r="C10" s="5"/>
      <c r="D10" s="5"/>
      <c r="E10" s="5"/>
    </row>
    <row r="11" ht="15.75">
      <c r="E11" s="6" t="s">
        <v>2</v>
      </c>
    </row>
    <row r="12" spans="1:5" ht="31.5">
      <c r="A12" s="7" t="s">
        <v>3</v>
      </c>
      <c r="B12" s="7" t="s">
        <v>4</v>
      </c>
      <c r="C12" s="8" t="s">
        <v>5</v>
      </c>
      <c r="D12" s="9" t="s">
        <v>6</v>
      </c>
      <c r="E12" s="8" t="s">
        <v>7</v>
      </c>
    </row>
    <row r="13" spans="1:5" ht="15.75">
      <c r="A13" s="10"/>
      <c r="B13" s="11" t="s">
        <v>8</v>
      </c>
      <c r="C13" s="12">
        <f>C14+C16+C18+C21+C23</f>
        <v>691</v>
      </c>
      <c r="D13" s="12">
        <f>D14+D16+D18+D21+D23</f>
        <v>674.1</v>
      </c>
      <c r="E13" s="12">
        <f aca="true" t="shared" si="0" ref="E13:E30">D13/C13*100</f>
        <v>97.55426917510854</v>
      </c>
    </row>
    <row r="14" spans="1:5" ht="15.75">
      <c r="A14" s="13" t="s">
        <v>9</v>
      </c>
      <c r="B14" s="14" t="s">
        <v>10</v>
      </c>
      <c r="C14" s="15">
        <f>C15</f>
        <v>245</v>
      </c>
      <c r="D14" s="15">
        <f>D15</f>
        <v>255.3</v>
      </c>
      <c r="E14" s="12">
        <f t="shared" si="0"/>
        <v>104.20408163265307</v>
      </c>
    </row>
    <row r="15" spans="1:5" ht="15.75">
      <c r="A15" s="16" t="s">
        <v>11</v>
      </c>
      <c r="B15" s="17" t="s">
        <v>12</v>
      </c>
      <c r="C15" s="18">
        <v>245</v>
      </c>
      <c r="D15" s="19">
        <v>255.3</v>
      </c>
      <c r="E15" s="19">
        <f t="shared" si="0"/>
        <v>104.20408163265307</v>
      </c>
    </row>
    <row r="16" spans="1:5" ht="15.75">
      <c r="A16" s="20" t="s">
        <v>13</v>
      </c>
      <c r="B16" s="14" t="s">
        <v>14</v>
      </c>
      <c r="C16" s="15">
        <f>C17</f>
        <v>44</v>
      </c>
      <c r="D16" s="15">
        <f>D17</f>
        <v>25.6</v>
      </c>
      <c r="E16" s="19">
        <f t="shared" si="0"/>
        <v>58.18181818181819</v>
      </c>
    </row>
    <row r="17" spans="1:5" ht="15.75">
      <c r="A17" s="21" t="s">
        <v>15</v>
      </c>
      <c r="B17" s="17" t="s">
        <v>16</v>
      </c>
      <c r="C17" s="18">
        <v>44</v>
      </c>
      <c r="D17" s="19">
        <v>25.6</v>
      </c>
      <c r="E17" s="19">
        <f t="shared" si="0"/>
        <v>58.18181818181819</v>
      </c>
    </row>
    <row r="18" spans="1:5" ht="15.75">
      <c r="A18" s="13" t="s">
        <v>17</v>
      </c>
      <c r="B18" s="14" t="s">
        <v>18</v>
      </c>
      <c r="C18" s="15">
        <f>C19+C20</f>
        <v>360</v>
      </c>
      <c r="D18" s="15">
        <f>D19+D20</f>
        <v>347.5</v>
      </c>
      <c r="E18" s="12">
        <f t="shared" si="0"/>
        <v>96.52777777777779</v>
      </c>
    </row>
    <row r="19" spans="1:5" ht="15.75">
      <c r="A19" s="22" t="s">
        <v>19</v>
      </c>
      <c r="B19" s="23" t="s">
        <v>20</v>
      </c>
      <c r="C19" s="18">
        <v>206</v>
      </c>
      <c r="D19" s="19">
        <v>105.3</v>
      </c>
      <c r="E19" s="19">
        <f t="shared" si="0"/>
        <v>51.11650485436893</v>
      </c>
    </row>
    <row r="20" spans="1:5" ht="15.75">
      <c r="A20" s="22" t="s">
        <v>21</v>
      </c>
      <c r="B20" s="17" t="s">
        <v>22</v>
      </c>
      <c r="C20" s="18">
        <v>154</v>
      </c>
      <c r="D20" s="19">
        <v>242.2</v>
      </c>
      <c r="E20" s="19">
        <f t="shared" si="0"/>
        <v>157.27272727272728</v>
      </c>
    </row>
    <row r="21" spans="1:5" ht="15.75">
      <c r="A21" s="13" t="s">
        <v>23</v>
      </c>
      <c r="B21" s="14" t="s">
        <v>24</v>
      </c>
      <c r="C21" s="15">
        <f>C22</f>
        <v>3</v>
      </c>
      <c r="D21" s="15">
        <f>D22</f>
        <v>0.8</v>
      </c>
      <c r="E21" s="12">
        <f t="shared" si="0"/>
        <v>26.666666666666668</v>
      </c>
    </row>
    <row r="22" spans="1:5" ht="15.75">
      <c r="A22" s="24" t="s">
        <v>25</v>
      </c>
      <c r="B22" s="23" t="s">
        <v>26</v>
      </c>
      <c r="C22" s="18">
        <v>3</v>
      </c>
      <c r="D22" s="19">
        <v>0.8</v>
      </c>
      <c r="E22" s="19">
        <f t="shared" si="0"/>
        <v>26.666666666666668</v>
      </c>
    </row>
    <row r="23" spans="1:5" ht="53.25" customHeight="1">
      <c r="A23" s="13" t="s">
        <v>27</v>
      </c>
      <c r="B23" s="25" t="s">
        <v>28</v>
      </c>
      <c r="C23" s="15">
        <f>C24</f>
        <v>39</v>
      </c>
      <c r="D23" s="15">
        <f>D24</f>
        <v>44.9</v>
      </c>
      <c r="E23" s="12">
        <f t="shared" si="0"/>
        <v>115.12820512820512</v>
      </c>
    </row>
    <row r="24" spans="1:5" ht="94.5">
      <c r="A24" s="26" t="s">
        <v>29</v>
      </c>
      <c r="B24" s="23" t="s">
        <v>30</v>
      </c>
      <c r="C24" s="18">
        <v>39</v>
      </c>
      <c r="D24" s="19">
        <v>44.9</v>
      </c>
      <c r="E24" s="19">
        <f t="shared" si="0"/>
        <v>115.12820512820512</v>
      </c>
    </row>
    <row r="25" spans="1:5" ht="31.5" hidden="1">
      <c r="A25" s="13" t="s">
        <v>31</v>
      </c>
      <c r="B25" s="25" t="s">
        <v>32</v>
      </c>
      <c r="C25" s="15"/>
      <c r="D25" s="15"/>
      <c r="E25" s="12" t="e">
        <f t="shared" si="0"/>
        <v>#DIV/0!</v>
      </c>
    </row>
    <row r="26" spans="1:5" ht="17.25" customHeight="1">
      <c r="A26" s="13" t="s">
        <v>33</v>
      </c>
      <c r="B26" s="25" t="s">
        <v>34</v>
      </c>
      <c r="C26" s="15">
        <f>C27+C39</f>
        <v>5902.6</v>
      </c>
      <c r="D26" s="15">
        <f>D27+D39</f>
        <v>5693.5</v>
      </c>
      <c r="E26" s="12">
        <f t="shared" si="0"/>
        <v>96.45749330803373</v>
      </c>
    </row>
    <row r="27" spans="1:5" ht="30.75" customHeight="1">
      <c r="A27" s="27" t="s">
        <v>35</v>
      </c>
      <c r="B27" s="25" t="s">
        <v>36</v>
      </c>
      <c r="C27" s="15">
        <f>C28+C31+C34+C36</f>
        <v>5758.6</v>
      </c>
      <c r="D27" s="15">
        <f>D28+D31+D34+D36</f>
        <v>5549.5</v>
      </c>
      <c r="E27" s="12">
        <f t="shared" si="0"/>
        <v>96.36890910985308</v>
      </c>
    </row>
    <row r="28" spans="1:5" ht="21" customHeight="1">
      <c r="A28" s="28" t="s">
        <v>37</v>
      </c>
      <c r="B28" s="28" t="s">
        <v>38</v>
      </c>
      <c r="C28" s="15">
        <f>C29+C30</f>
        <v>1577.4</v>
      </c>
      <c r="D28" s="15">
        <f>D29+D30</f>
        <v>1577.4</v>
      </c>
      <c r="E28" s="12">
        <f t="shared" si="0"/>
        <v>100</v>
      </c>
    </row>
    <row r="29" spans="1:5" ht="29.25" customHeight="1">
      <c r="A29" s="29" t="s">
        <v>39</v>
      </c>
      <c r="B29" s="29" t="s">
        <v>40</v>
      </c>
      <c r="C29" s="18">
        <v>1577.4</v>
      </c>
      <c r="D29" s="18">
        <v>1577.4</v>
      </c>
      <c r="E29" s="19">
        <f t="shared" si="0"/>
        <v>100</v>
      </c>
    </row>
    <row r="30" spans="1:5" ht="31.5" hidden="1">
      <c r="A30" s="29" t="s">
        <v>41</v>
      </c>
      <c r="B30" s="29" t="s">
        <v>42</v>
      </c>
      <c r="C30" s="18"/>
      <c r="D30" s="18"/>
      <c r="E30" s="19" t="e">
        <f t="shared" si="0"/>
        <v>#DIV/0!</v>
      </c>
    </row>
    <row r="31" spans="1:5" ht="31.5">
      <c r="A31" s="30" t="s">
        <v>43</v>
      </c>
      <c r="B31" s="31" t="s">
        <v>44</v>
      </c>
      <c r="C31" s="15">
        <f>C32+C33</f>
        <v>2737.2</v>
      </c>
      <c r="D31" s="15">
        <f>D32+D33</f>
        <v>2737.2</v>
      </c>
      <c r="E31" s="15">
        <f>E32+E33</f>
        <v>200</v>
      </c>
    </row>
    <row r="32" spans="1:5" ht="63">
      <c r="A32" s="32" t="s">
        <v>45</v>
      </c>
      <c r="B32" s="33" t="s">
        <v>46</v>
      </c>
      <c r="C32" s="18">
        <v>2012.3</v>
      </c>
      <c r="D32" s="18">
        <v>2012.3</v>
      </c>
      <c r="E32" s="19">
        <f>D32/C32*100</f>
        <v>100</v>
      </c>
    </row>
    <row r="33" spans="1:5" ht="63">
      <c r="A33" s="29" t="s">
        <v>47</v>
      </c>
      <c r="B33" s="33" t="s">
        <v>48</v>
      </c>
      <c r="C33" s="18">
        <v>724.9</v>
      </c>
      <c r="D33" s="18">
        <v>724.9</v>
      </c>
      <c r="E33" s="19">
        <f>D33/C33*100</f>
        <v>100</v>
      </c>
    </row>
    <row r="34" spans="1:5" ht="34.5" customHeight="1">
      <c r="A34" s="28" t="s">
        <v>49</v>
      </c>
      <c r="B34" s="31" t="s">
        <v>50</v>
      </c>
      <c r="C34" s="15">
        <f>C35</f>
        <v>212</v>
      </c>
      <c r="D34" s="15">
        <f>D35</f>
        <v>212</v>
      </c>
      <c r="E34" s="15">
        <f>E35</f>
        <v>100</v>
      </c>
    </row>
    <row r="35" spans="1:5" ht="49.5" customHeight="1">
      <c r="A35" s="29" t="s">
        <v>51</v>
      </c>
      <c r="B35" s="29" t="s">
        <v>52</v>
      </c>
      <c r="C35" s="18">
        <v>212</v>
      </c>
      <c r="D35" s="18">
        <v>212</v>
      </c>
      <c r="E35" s="19">
        <f aca="true" t="shared" si="1" ref="E35:E41">D35/C35*100</f>
        <v>100</v>
      </c>
    </row>
    <row r="36" spans="1:5" ht="21.75" customHeight="1">
      <c r="A36" s="34" t="s">
        <v>53</v>
      </c>
      <c r="B36" s="31" t="s">
        <v>54</v>
      </c>
      <c r="C36" s="15">
        <f>C37+C38</f>
        <v>1232</v>
      </c>
      <c r="D36" s="15">
        <f>D37+D38</f>
        <v>1022.9000000000001</v>
      </c>
      <c r="E36" s="12">
        <f t="shared" si="1"/>
        <v>83.02759740259741</v>
      </c>
    </row>
    <row r="37" spans="1:5" ht="97.5" customHeight="1">
      <c r="A37" s="35" t="s">
        <v>55</v>
      </c>
      <c r="B37" s="33" t="s">
        <v>56</v>
      </c>
      <c r="C37" s="18">
        <v>946.7</v>
      </c>
      <c r="D37" s="18">
        <v>737.6</v>
      </c>
      <c r="E37" s="19">
        <f t="shared" si="1"/>
        <v>77.91274955107215</v>
      </c>
    </row>
    <row r="38" spans="1:5" ht="28.5" customHeight="1">
      <c r="A38" s="35" t="s">
        <v>57</v>
      </c>
      <c r="B38" s="33" t="s">
        <v>58</v>
      </c>
      <c r="C38" s="18">
        <v>285.3</v>
      </c>
      <c r="D38" s="18">
        <v>285.3</v>
      </c>
      <c r="E38" s="19">
        <f t="shared" si="1"/>
        <v>100</v>
      </c>
    </row>
    <row r="39" spans="1:5" ht="19.5" customHeight="1">
      <c r="A39" s="34" t="s">
        <v>59</v>
      </c>
      <c r="B39" s="31" t="s">
        <v>60</v>
      </c>
      <c r="C39" s="15">
        <f>C40</f>
        <v>144</v>
      </c>
      <c r="D39" s="15">
        <f>D40</f>
        <v>144</v>
      </c>
      <c r="E39" s="12">
        <f t="shared" si="1"/>
        <v>100</v>
      </c>
    </row>
    <row r="40" spans="1:5" ht="47.25" customHeight="1">
      <c r="A40" s="35" t="s">
        <v>61</v>
      </c>
      <c r="B40" s="33" t="s">
        <v>62</v>
      </c>
      <c r="C40" s="18">
        <v>144</v>
      </c>
      <c r="D40" s="18">
        <v>144</v>
      </c>
      <c r="E40" s="19">
        <f t="shared" si="1"/>
        <v>100</v>
      </c>
    </row>
    <row r="41" spans="1:5" ht="18.75">
      <c r="A41" s="36" t="s">
        <v>63</v>
      </c>
      <c r="B41" s="36"/>
      <c r="C41" s="37">
        <f>C13+C26</f>
        <v>6593.6</v>
      </c>
      <c r="D41" s="37">
        <f>D13+D26</f>
        <v>6367.6</v>
      </c>
      <c r="E41" s="12">
        <f t="shared" si="1"/>
        <v>96.57243387527299</v>
      </c>
    </row>
  </sheetData>
  <sheetProtection selectLockedCells="1" selectUnlockedCells="1"/>
  <mergeCells count="7">
    <mergeCell ref="A7:E7"/>
    <mergeCell ref="A8:E8"/>
    <mergeCell ref="A9:E9"/>
    <mergeCell ref="C2:E2"/>
    <mergeCell ref="C3:E3"/>
    <mergeCell ref="C4:E4"/>
    <mergeCell ref="A6:E6"/>
  </mergeCells>
  <printOptions/>
  <pageMargins left="0.9840277777777777" right="0.5902777777777778" top="0.5902777777777778" bottom="0.5902777777777778" header="0.5118055555555555" footer="0.5118055555555555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2" sqref="A2"/>
    </sheetView>
  </sheetViews>
  <sheetFormatPr defaultColWidth="9.00390625" defaultRowHeight="12.75"/>
  <cols>
    <col min="1" max="1" width="38.625" style="0" customWidth="1"/>
    <col min="2" max="2" width="12.00390625" style="0" customWidth="1"/>
    <col min="3" max="3" width="11.00390625" style="0" customWidth="1"/>
    <col min="4" max="4" width="10.25390625" style="0" customWidth="1"/>
    <col min="5" max="5" width="12.75390625" style="0" customWidth="1"/>
    <col min="6" max="7" width="0.74609375" style="0" customWidth="1"/>
  </cols>
  <sheetData>
    <row r="1" spans="1:5" ht="22.5" customHeight="1">
      <c r="A1" s="99" t="s">
        <v>64</v>
      </c>
      <c r="B1" s="99"/>
      <c r="C1" s="99"/>
      <c r="D1" s="99"/>
      <c r="E1" s="99"/>
    </row>
    <row r="2" spans="1:5" ht="79.5" customHeight="1">
      <c r="A2" s="38"/>
      <c r="B2" s="38"/>
      <c r="C2" s="100" t="s">
        <v>153</v>
      </c>
      <c r="D2" s="100"/>
      <c r="E2" s="100"/>
    </row>
    <row r="3" spans="1:5" ht="12.75" customHeight="1">
      <c r="A3" s="101"/>
      <c r="B3" s="101"/>
      <c r="C3" s="101"/>
      <c r="D3" s="101"/>
      <c r="E3" s="101"/>
    </row>
    <row r="4" spans="1:5" ht="12.75">
      <c r="A4" s="102"/>
      <c r="B4" s="102"/>
      <c r="C4" s="102"/>
      <c r="D4" s="102"/>
      <c r="E4" s="102"/>
    </row>
    <row r="6" spans="1:5" ht="15.75">
      <c r="A6" s="103" t="s">
        <v>65</v>
      </c>
      <c r="B6" s="103"/>
      <c r="C6" s="103"/>
      <c r="D6" s="103"/>
      <c r="E6" s="103"/>
    </row>
    <row r="7" spans="1:8" ht="27.75" customHeight="1">
      <c r="A7" s="104" t="s">
        <v>66</v>
      </c>
      <c r="B7" s="104"/>
      <c r="C7" s="104"/>
      <c r="D7" s="104"/>
      <c r="E7" s="104"/>
      <c r="F7" s="40"/>
      <c r="G7" s="40"/>
      <c r="H7" s="40"/>
    </row>
    <row r="8" spans="2:6" ht="15.75">
      <c r="B8" s="39" t="s">
        <v>67</v>
      </c>
      <c r="C8" s="39"/>
      <c r="D8" s="39"/>
      <c r="E8" s="39"/>
      <c r="F8" s="39"/>
    </row>
    <row r="9" spans="6:7" ht="15">
      <c r="F9" s="41"/>
      <c r="G9" s="41"/>
    </row>
    <row r="10" spans="1:7" ht="15">
      <c r="A10" s="41"/>
      <c r="B10" s="41"/>
      <c r="C10" s="41"/>
      <c r="D10" s="41"/>
      <c r="E10" s="41"/>
      <c r="F10" s="41"/>
      <c r="G10" s="41"/>
    </row>
    <row r="11" spans="1:7" ht="12.75" customHeight="1">
      <c r="A11" s="60"/>
      <c r="B11" s="61"/>
      <c r="C11" s="61" t="s">
        <v>68</v>
      </c>
      <c r="D11" s="62"/>
      <c r="E11" s="105" t="s">
        <v>69</v>
      </c>
      <c r="F11" s="41"/>
      <c r="G11" s="41"/>
    </row>
    <row r="12" spans="1:7" ht="12.75" customHeight="1">
      <c r="A12" s="63" t="s">
        <v>70</v>
      </c>
      <c r="B12" s="58" t="s">
        <v>71</v>
      </c>
      <c r="C12" s="58" t="s">
        <v>72</v>
      </c>
      <c r="D12" s="64" t="s">
        <v>73</v>
      </c>
      <c r="E12" s="105"/>
      <c r="F12" s="41"/>
      <c r="G12" s="41"/>
    </row>
    <row r="13" spans="1:7" ht="11.25" customHeight="1">
      <c r="A13" s="65"/>
      <c r="B13" s="59" t="s">
        <v>74</v>
      </c>
      <c r="C13" s="59" t="s">
        <v>75</v>
      </c>
      <c r="D13" s="57"/>
      <c r="E13" s="105"/>
      <c r="F13" s="41"/>
      <c r="G13" s="41"/>
    </row>
    <row r="14" spans="1:7" ht="12.75">
      <c r="A14" s="66">
        <v>1</v>
      </c>
      <c r="B14" s="67">
        <v>3</v>
      </c>
      <c r="C14" s="68" t="s">
        <v>76</v>
      </c>
      <c r="D14" s="68" t="s">
        <v>77</v>
      </c>
      <c r="E14" s="68" t="s">
        <v>78</v>
      </c>
      <c r="F14" s="42"/>
      <c r="G14" s="43"/>
    </row>
    <row r="15" spans="1:5" s="44" customFormat="1" ht="12.75">
      <c r="A15" s="69" t="s">
        <v>79</v>
      </c>
      <c r="B15" s="70" t="s">
        <v>80</v>
      </c>
      <c r="C15" s="71">
        <v>6721.2</v>
      </c>
      <c r="D15" s="71">
        <v>6492.3</v>
      </c>
      <c r="E15" s="72">
        <f>D15/C15*100</f>
        <v>96.59435815033031</v>
      </c>
    </row>
    <row r="16" spans="1:5" s="44" customFormat="1" ht="12.75">
      <c r="A16" s="69" t="s">
        <v>81</v>
      </c>
      <c r="B16" s="73"/>
      <c r="C16" s="74"/>
      <c r="D16" s="74"/>
      <c r="E16" s="106">
        <f>D17/C17*100</f>
        <v>99.26014579479924</v>
      </c>
    </row>
    <row r="17" spans="1:5" s="45" customFormat="1" ht="12.75">
      <c r="A17" s="75" t="s">
        <v>82</v>
      </c>
      <c r="B17" s="76" t="s">
        <v>83</v>
      </c>
      <c r="C17" s="77">
        <v>1838.2</v>
      </c>
      <c r="D17" s="77">
        <v>1824.6</v>
      </c>
      <c r="E17" s="106"/>
    </row>
    <row r="18" spans="1:5" s="45" customFormat="1" ht="65.25" customHeight="1">
      <c r="A18" s="78" t="s">
        <v>84</v>
      </c>
      <c r="B18" s="79" t="s">
        <v>85</v>
      </c>
      <c r="C18" s="80">
        <v>1820.7</v>
      </c>
      <c r="D18" s="80">
        <v>1807.2</v>
      </c>
      <c r="E18" s="72">
        <f aca="true" t="shared" si="0" ref="E18:E23">D18/C18*100</f>
        <v>99.25852694018783</v>
      </c>
    </row>
    <row r="19" spans="1:5" s="45" customFormat="1" ht="28.5" customHeight="1" hidden="1">
      <c r="A19" s="78" t="s">
        <v>86</v>
      </c>
      <c r="B19" s="79" t="s">
        <v>87</v>
      </c>
      <c r="C19" s="80"/>
      <c r="D19" s="80"/>
      <c r="E19" s="72" t="e">
        <f t="shared" si="0"/>
        <v>#DIV/0!</v>
      </c>
    </row>
    <row r="20" spans="1:5" s="45" customFormat="1" ht="18" customHeight="1">
      <c r="A20" s="78" t="s">
        <v>88</v>
      </c>
      <c r="B20" s="79" t="s">
        <v>89</v>
      </c>
      <c r="C20" s="80">
        <v>17.4</v>
      </c>
      <c r="D20" s="80">
        <v>17.4</v>
      </c>
      <c r="E20" s="72">
        <f t="shared" si="0"/>
        <v>100</v>
      </c>
    </row>
    <row r="21" spans="1:5" s="45" customFormat="1" ht="12.75">
      <c r="A21" s="75" t="s">
        <v>90</v>
      </c>
      <c r="B21" s="76" t="s">
        <v>91</v>
      </c>
      <c r="C21" s="77">
        <f>C22</f>
        <v>212</v>
      </c>
      <c r="D21" s="77">
        <f>D22</f>
        <v>212</v>
      </c>
      <c r="E21" s="72">
        <f t="shared" si="0"/>
        <v>100</v>
      </c>
    </row>
    <row r="22" spans="1:5" s="45" customFormat="1" ht="12.75">
      <c r="A22" s="78" t="s">
        <v>92</v>
      </c>
      <c r="B22" s="79" t="s">
        <v>93</v>
      </c>
      <c r="C22" s="80">
        <v>212</v>
      </c>
      <c r="D22" s="80">
        <v>212</v>
      </c>
      <c r="E22" s="81">
        <f t="shared" si="0"/>
        <v>100</v>
      </c>
    </row>
    <row r="23" spans="1:5" s="45" customFormat="1" ht="12.75">
      <c r="A23" s="75" t="s">
        <v>94</v>
      </c>
      <c r="B23" s="76" t="s">
        <v>95</v>
      </c>
      <c r="C23" s="77">
        <v>4106.8</v>
      </c>
      <c r="D23" s="77">
        <v>3897.8</v>
      </c>
      <c r="E23" s="72">
        <f t="shared" si="0"/>
        <v>94.9108795168988</v>
      </c>
    </row>
    <row r="24" spans="1:5" s="45" customFormat="1" ht="12.75">
      <c r="A24" s="78" t="s">
        <v>96</v>
      </c>
      <c r="B24" s="79" t="s">
        <v>97</v>
      </c>
      <c r="C24" s="80">
        <v>2027.1</v>
      </c>
      <c r="D24" s="80">
        <v>2027.1</v>
      </c>
      <c r="E24" s="82"/>
    </row>
    <row r="25" spans="1:5" s="45" customFormat="1" ht="12.75">
      <c r="A25" s="78" t="s">
        <v>98</v>
      </c>
      <c r="B25" s="79" t="s">
        <v>99</v>
      </c>
      <c r="C25" s="83">
        <v>946.7</v>
      </c>
      <c r="D25" s="83">
        <v>737.7</v>
      </c>
      <c r="E25" s="81">
        <f aca="true" t="shared" si="1" ref="E25:E32">D25/C25*100</f>
        <v>77.92331255941693</v>
      </c>
    </row>
    <row r="26" spans="1:5" s="45" customFormat="1" ht="12.75">
      <c r="A26" s="78" t="s">
        <v>100</v>
      </c>
      <c r="B26" s="79" t="s">
        <v>101</v>
      </c>
      <c r="C26" s="80">
        <v>1133</v>
      </c>
      <c r="D26" s="80">
        <v>1133</v>
      </c>
      <c r="E26" s="82">
        <f t="shared" si="1"/>
        <v>100</v>
      </c>
    </row>
    <row r="27" spans="1:5" s="45" customFormat="1" ht="12.75">
      <c r="A27" s="75" t="s">
        <v>102</v>
      </c>
      <c r="B27" s="76" t="s">
        <v>103</v>
      </c>
      <c r="C27" s="77">
        <f>C28+C30</f>
        <v>306.2</v>
      </c>
      <c r="D27" s="77">
        <f>D28+D30</f>
        <v>299.9</v>
      </c>
      <c r="E27" s="72">
        <f t="shared" si="1"/>
        <v>97.94252122795558</v>
      </c>
    </row>
    <row r="28" spans="1:5" s="45" customFormat="1" ht="12.75">
      <c r="A28" s="84" t="s">
        <v>104</v>
      </c>
      <c r="B28" s="85" t="s">
        <v>105</v>
      </c>
      <c r="C28" s="83">
        <v>100</v>
      </c>
      <c r="D28" s="83">
        <v>93.7</v>
      </c>
      <c r="E28" s="72">
        <f t="shared" si="1"/>
        <v>93.7</v>
      </c>
    </row>
    <row r="29" spans="1:5" s="45" customFormat="1" ht="12.75" hidden="1">
      <c r="A29" s="78" t="s">
        <v>106</v>
      </c>
      <c r="B29" s="79" t="s">
        <v>107</v>
      </c>
      <c r="C29" s="80">
        <v>0</v>
      </c>
      <c r="D29" s="80">
        <v>0</v>
      </c>
      <c r="E29" s="81" t="e">
        <f t="shared" si="1"/>
        <v>#DIV/0!</v>
      </c>
    </row>
    <row r="30" spans="1:5" s="45" customFormat="1" ht="12.75">
      <c r="A30" s="78" t="s">
        <v>108</v>
      </c>
      <c r="B30" s="79" t="s">
        <v>109</v>
      </c>
      <c r="C30" s="80">
        <v>206.2</v>
      </c>
      <c r="D30" s="80">
        <v>206.2</v>
      </c>
      <c r="E30" s="81">
        <f t="shared" si="1"/>
        <v>100</v>
      </c>
    </row>
    <row r="31" spans="1:5" s="46" customFormat="1" ht="12.75">
      <c r="A31" s="86" t="s">
        <v>110</v>
      </c>
      <c r="B31" s="88">
        <v>1000</v>
      </c>
      <c r="C31" s="89">
        <f>C32</f>
        <v>257.9</v>
      </c>
      <c r="D31" s="89">
        <f>D32</f>
        <v>257.9</v>
      </c>
      <c r="E31" s="90">
        <f t="shared" si="1"/>
        <v>100</v>
      </c>
    </row>
    <row r="32" spans="1:5" ht="12.75">
      <c r="A32" s="91" t="s">
        <v>111</v>
      </c>
      <c r="B32" s="92">
        <v>1001</v>
      </c>
      <c r="C32" s="91">
        <v>257.9</v>
      </c>
      <c r="D32" s="91">
        <v>257.9</v>
      </c>
      <c r="E32" s="81">
        <f t="shared" si="1"/>
        <v>100</v>
      </c>
    </row>
  </sheetData>
  <sheetProtection selectLockedCells="1" selectUnlockedCells="1"/>
  <mergeCells count="8">
    <mergeCell ref="A6:E6"/>
    <mergeCell ref="A7:E7"/>
    <mergeCell ref="E11:E13"/>
    <mergeCell ref="E16:E17"/>
    <mergeCell ref="A1:E1"/>
    <mergeCell ref="C2:E2"/>
    <mergeCell ref="A3:E3"/>
    <mergeCell ref="A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6" sqref="A6:E6"/>
    </sheetView>
  </sheetViews>
  <sheetFormatPr defaultColWidth="9.00390625" defaultRowHeight="15.75" customHeight="1"/>
  <cols>
    <col min="1" max="1" width="30.75390625" style="47" customWidth="1"/>
    <col min="2" max="2" width="7.375" style="47" customWidth="1"/>
    <col min="3" max="3" width="13.125" style="47" customWidth="1"/>
    <col min="4" max="4" width="11.375" style="47" customWidth="1"/>
    <col min="5" max="5" width="8.75390625" style="47" customWidth="1"/>
    <col min="6" max="6" width="14.00390625" style="47" customWidth="1"/>
    <col min="7" max="239" width="8.875" style="47" customWidth="1"/>
    <col min="240" max="16384" width="8.875" style="0" customWidth="1"/>
  </cols>
  <sheetData>
    <row r="1" spans="1:6" ht="10.5" customHeight="1">
      <c r="A1" s="48"/>
      <c r="B1" s="49"/>
      <c r="C1" s="50"/>
      <c r="D1" s="51"/>
      <c r="E1" s="51"/>
      <c r="F1" s="52"/>
    </row>
    <row r="2" spans="1:7" ht="27.75" customHeight="1">
      <c r="A2" s="107"/>
      <c r="B2" s="108" t="s">
        <v>112</v>
      </c>
      <c r="C2" s="108"/>
      <c r="D2" s="108"/>
      <c r="E2" s="108"/>
      <c r="F2" s="108"/>
      <c r="G2" s="53"/>
    </row>
    <row r="3" spans="1:7" ht="75" customHeight="1">
      <c r="A3" s="107"/>
      <c r="B3" s="93"/>
      <c r="C3" s="93"/>
      <c r="D3" s="109" t="s">
        <v>152</v>
      </c>
      <c r="E3" s="109"/>
      <c r="F3" s="109"/>
      <c r="G3" s="54"/>
    </row>
    <row r="4" spans="1:6" ht="9" customHeight="1">
      <c r="A4" s="107"/>
      <c r="B4" s="110"/>
      <c r="C4" s="111"/>
      <c r="D4" s="112"/>
      <c r="E4" s="112"/>
      <c r="F4" s="113"/>
    </row>
    <row r="5" spans="1:6" ht="10.5" customHeight="1" hidden="1">
      <c r="A5" s="107"/>
      <c r="B5" s="110"/>
      <c r="C5" s="111"/>
      <c r="D5" s="112"/>
      <c r="E5" s="112"/>
      <c r="F5" s="113"/>
    </row>
    <row r="6" spans="1:6" ht="25.5" customHeight="1">
      <c r="A6" s="114" t="s">
        <v>113</v>
      </c>
      <c r="B6" s="114"/>
      <c r="C6" s="114"/>
      <c r="D6" s="114"/>
      <c r="E6" s="114"/>
      <c r="F6" s="113"/>
    </row>
    <row r="7" spans="1:6" ht="39" customHeight="1">
      <c r="A7" s="87" t="s">
        <v>114</v>
      </c>
      <c r="B7" s="87"/>
      <c r="C7" s="87"/>
      <c r="D7" s="87"/>
      <c r="E7" s="87"/>
      <c r="F7" s="87"/>
    </row>
    <row r="8" spans="1:6" ht="15.75" customHeight="1">
      <c r="A8" s="107"/>
      <c r="B8" s="110"/>
      <c r="C8" s="111"/>
      <c r="D8" s="112"/>
      <c r="E8" s="112"/>
      <c r="F8" s="113"/>
    </row>
    <row r="9" spans="1:6" ht="12.75" customHeight="1">
      <c r="A9" s="107"/>
      <c r="B9" s="110"/>
      <c r="C9" s="111"/>
      <c r="D9" s="112"/>
      <c r="E9" s="115" t="s">
        <v>115</v>
      </c>
      <c r="F9" s="115"/>
    </row>
    <row r="10" spans="1:6" ht="45.75" customHeight="1">
      <c r="A10" s="116" t="s">
        <v>70</v>
      </c>
      <c r="B10" s="117" t="s">
        <v>116</v>
      </c>
      <c r="C10" s="117" t="s">
        <v>117</v>
      </c>
      <c r="D10" s="118" t="s">
        <v>118</v>
      </c>
      <c r="E10" s="118" t="s">
        <v>119</v>
      </c>
      <c r="F10" s="119" t="s">
        <v>120</v>
      </c>
    </row>
    <row r="11" spans="1:6" ht="15.75" customHeight="1">
      <c r="A11" s="120">
        <v>1</v>
      </c>
      <c r="B11" s="121">
        <v>2</v>
      </c>
      <c r="C11" s="121">
        <v>3</v>
      </c>
      <c r="D11" s="121">
        <v>4</v>
      </c>
      <c r="E11" s="121">
        <v>5</v>
      </c>
      <c r="F11" s="122">
        <v>6</v>
      </c>
    </row>
    <row r="12" spans="1:6" ht="38.25" customHeight="1">
      <c r="A12" s="123" t="s">
        <v>121</v>
      </c>
      <c r="B12" s="124" t="s">
        <v>122</v>
      </c>
      <c r="C12" s="125" t="s">
        <v>123</v>
      </c>
      <c r="D12" s="126">
        <f>D14+D18</f>
        <v>127.59999999999945</v>
      </c>
      <c r="E12" s="126">
        <f>E14+E18</f>
        <v>124.69999999999982</v>
      </c>
      <c r="F12" s="127">
        <f>E12/D12</f>
        <v>0.9772727272727301</v>
      </c>
    </row>
    <row r="13" spans="1:6" ht="12" customHeight="1">
      <c r="A13" s="128" t="s">
        <v>124</v>
      </c>
      <c r="B13" s="129"/>
      <c r="C13" s="130"/>
      <c r="D13" s="131"/>
      <c r="E13" s="132"/>
      <c r="F13" s="133"/>
    </row>
    <row r="14" spans="1:6" ht="26.25" customHeight="1">
      <c r="A14" s="134" t="s">
        <v>125</v>
      </c>
      <c r="B14" s="135" t="s">
        <v>126</v>
      </c>
      <c r="C14" s="136" t="s">
        <v>123</v>
      </c>
      <c r="D14" s="137"/>
      <c r="E14" s="137"/>
      <c r="F14" s="127">
        <v>0</v>
      </c>
    </row>
    <row r="15" spans="1:6" ht="31.5" customHeight="1">
      <c r="A15" s="138" t="s">
        <v>127</v>
      </c>
      <c r="B15" s="129"/>
      <c r="C15" s="130"/>
      <c r="D15" s="139"/>
      <c r="E15" s="140"/>
      <c r="F15" s="127"/>
    </row>
    <row r="16" spans="1:6" ht="32.25" customHeight="1">
      <c r="A16" s="134" t="s">
        <v>128</v>
      </c>
      <c r="B16" s="135" t="s">
        <v>129</v>
      </c>
      <c r="C16" s="136" t="s">
        <v>123</v>
      </c>
      <c r="D16" s="141"/>
      <c r="E16" s="142"/>
      <c r="F16" s="127">
        <v>0</v>
      </c>
    </row>
    <row r="17" spans="1:6" ht="15" customHeight="1">
      <c r="A17" s="138" t="s">
        <v>127</v>
      </c>
      <c r="B17" s="129"/>
      <c r="C17" s="130"/>
      <c r="D17" s="143"/>
      <c r="E17" s="144"/>
      <c r="F17" s="127"/>
    </row>
    <row r="18" spans="1:6" ht="24.75" customHeight="1">
      <c r="A18" s="134" t="s">
        <v>130</v>
      </c>
      <c r="B18" s="135" t="s">
        <v>131</v>
      </c>
      <c r="C18" s="136" t="s">
        <v>123</v>
      </c>
      <c r="D18" s="145">
        <f>D19</f>
        <v>127.59999999999945</v>
      </c>
      <c r="E18" s="145">
        <f>E19</f>
        <v>124.69999999999982</v>
      </c>
      <c r="F18" s="127">
        <f aca="true" t="shared" si="0" ref="F18:F27">E18/D18</f>
        <v>0.9772727272727301</v>
      </c>
    </row>
    <row r="19" spans="1:6" ht="33.75" customHeight="1">
      <c r="A19" s="146" t="s">
        <v>132</v>
      </c>
      <c r="B19" s="147" t="s">
        <v>133</v>
      </c>
      <c r="C19" s="148" t="s">
        <v>134</v>
      </c>
      <c r="D19" s="144">
        <f>D20+D24</f>
        <v>127.59999999999945</v>
      </c>
      <c r="E19" s="144">
        <f>E20+E24</f>
        <v>124.69999999999982</v>
      </c>
      <c r="F19" s="133">
        <f t="shared" si="0"/>
        <v>0.9772727272727301</v>
      </c>
    </row>
    <row r="20" spans="1:6" ht="39.75" customHeight="1">
      <c r="A20" s="134" t="s">
        <v>135</v>
      </c>
      <c r="B20" s="135" t="s">
        <v>122</v>
      </c>
      <c r="C20" s="136" t="s">
        <v>123</v>
      </c>
      <c r="D20" s="145">
        <f>D21</f>
        <v>-6593.6</v>
      </c>
      <c r="E20" s="145">
        <f>E21</f>
        <v>-6367.6</v>
      </c>
      <c r="F20" s="127">
        <f t="shared" si="0"/>
        <v>0.9657243387527299</v>
      </c>
    </row>
    <row r="21" spans="1:6" ht="34.5" customHeight="1">
      <c r="A21" s="146" t="s">
        <v>136</v>
      </c>
      <c r="B21" s="147" t="s">
        <v>122</v>
      </c>
      <c r="C21" s="148" t="s">
        <v>137</v>
      </c>
      <c r="D21" s="144">
        <f>D22</f>
        <v>-6593.6</v>
      </c>
      <c r="E21" s="144">
        <f>E22</f>
        <v>-6367.6</v>
      </c>
      <c r="F21" s="133">
        <f t="shared" si="0"/>
        <v>0.9657243387527299</v>
      </c>
    </row>
    <row r="22" spans="1:6" ht="27.75" customHeight="1">
      <c r="A22" s="146" t="s">
        <v>138</v>
      </c>
      <c r="B22" s="147" t="s">
        <v>139</v>
      </c>
      <c r="C22" s="148" t="s">
        <v>140</v>
      </c>
      <c r="D22" s="144">
        <v>-6593.6</v>
      </c>
      <c r="E22" s="144">
        <f>E23</f>
        <v>-6367.6</v>
      </c>
      <c r="F22" s="133">
        <f t="shared" si="0"/>
        <v>0.9657243387527299</v>
      </c>
    </row>
    <row r="23" spans="1:6" ht="41.25" customHeight="1">
      <c r="A23" s="146" t="s">
        <v>141</v>
      </c>
      <c r="B23" s="147" t="s">
        <v>139</v>
      </c>
      <c r="C23" s="148" t="s">
        <v>142</v>
      </c>
      <c r="D23" s="144">
        <v>-4902.5</v>
      </c>
      <c r="E23" s="144">
        <v>-6367.6</v>
      </c>
      <c r="F23" s="133">
        <f t="shared" si="0"/>
        <v>1.2988475267720552</v>
      </c>
    </row>
    <row r="24" spans="1:6" ht="35.25" customHeight="1">
      <c r="A24" s="149" t="s">
        <v>143</v>
      </c>
      <c r="B24" s="135" t="s">
        <v>144</v>
      </c>
      <c r="C24" s="136" t="s">
        <v>123</v>
      </c>
      <c r="D24" s="145">
        <f aca="true" t="shared" si="1" ref="D24:E26">D25</f>
        <v>6721.2</v>
      </c>
      <c r="E24" s="145">
        <f t="shared" si="1"/>
        <v>6492.3</v>
      </c>
      <c r="F24" s="127">
        <f t="shared" si="0"/>
        <v>0.9659435815033031</v>
      </c>
    </row>
    <row r="25" spans="1:6" ht="31.5" customHeight="1">
      <c r="A25" s="150" t="s">
        <v>145</v>
      </c>
      <c r="B25" s="147" t="s">
        <v>144</v>
      </c>
      <c r="C25" s="148" t="s">
        <v>146</v>
      </c>
      <c r="D25" s="144">
        <f t="shared" si="1"/>
        <v>6721.2</v>
      </c>
      <c r="E25" s="144">
        <f t="shared" si="1"/>
        <v>6492.3</v>
      </c>
      <c r="F25" s="133">
        <f t="shared" si="0"/>
        <v>0.9659435815033031</v>
      </c>
    </row>
    <row r="26" spans="1:6" ht="32.25" customHeight="1">
      <c r="A26" s="150" t="s">
        <v>147</v>
      </c>
      <c r="B26" s="147" t="s">
        <v>148</v>
      </c>
      <c r="C26" s="148" t="s">
        <v>149</v>
      </c>
      <c r="D26" s="144">
        <f t="shared" si="1"/>
        <v>6721.2</v>
      </c>
      <c r="E26" s="144">
        <f t="shared" si="1"/>
        <v>6492.3</v>
      </c>
      <c r="F26" s="133">
        <f t="shared" si="0"/>
        <v>0.9659435815033031</v>
      </c>
    </row>
    <row r="27" spans="1:6" ht="39" customHeight="1">
      <c r="A27" s="151" t="s">
        <v>150</v>
      </c>
      <c r="B27" s="147" t="s">
        <v>148</v>
      </c>
      <c r="C27" s="148" t="s">
        <v>151</v>
      </c>
      <c r="D27" s="144">
        <v>6721.2</v>
      </c>
      <c r="E27" s="144">
        <v>6492.3</v>
      </c>
      <c r="F27" s="133">
        <f t="shared" si="0"/>
        <v>0.9659435815033031</v>
      </c>
    </row>
    <row r="28" spans="1:5" ht="15.75" customHeight="1">
      <c r="A28" s="55"/>
      <c r="B28" s="56"/>
      <c r="C28" s="56"/>
      <c r="D28" s="56"/>
      <c r="E28" s="56"/>
    </row>
    <row r="29" spans="1:5" ht="12.75" customHeight="1">
      <c r="A29" s="55"/>
      <c r="B29" s="55"/>
      <c r="C29" s="55"/>
      <c r="D29" s="56"/>
      <c r="E29" s="56"/>
    </row>
    <row r="30" spans="1:5" ht="12.75" customHeight="1">
      <c r="A30" s="55"/>
      <c r="B30" s="55"/>
      <c r="C30" s="55"/>
      <c r="D30" s="56"/>
      <c r="E30" s="56"/>
    </row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E9:F9"/>
    <mergeCell ref="B2:F2"/>
    <mergeCell ref="D3:F3"/>
    <mergeCell ref="A6:E6"/>
    <mergeCell ref="A7:F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решению от 16 июня 2021 года №110</dc:title>
  <dc:subject/>
  <dc:creator/>
  <cp:keywords/>
  <dc:description/>
  <cp:lastModifiedBy>светлана</cp:lastModifiedBy>
  <cp:lastPrinted>2021-06-16T10:56:39Z</cp:lastPrinted>
  <dcterms:modified xsi:type="dcterms:W3CDTF">2021-06-16T10:56:58Z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XXJ7TYMEEKJ2-7550-30</vt:lpwstr>
  </property>
  <property fmtid="{D5CDD505-2E9C-101B-9397-08002B2CF9AE}" pid="4" name="_dlc_DocIdItemGu">
    <vt:lpwstr>ea3e6026-6b60-4098-9dbf-5c1cdee30593</vt:lpwstr>
  </property>
  <property fmtid="{D5CDD505-2E9C-101B-9397-08002B2CF9AE}" pid="5" name="_dlc_DocIdU">
    <vt:lpwstr>https://vip.gov.mari.ru/mturek/sp_mbilyamor/_layouts/DocIdRedir.aspx?ID=XXJ7TYMEEKJ2-7550-30, XXJ7TYMEEKJ2-7550-30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