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_xlnm.Print_Titles" localSheetId="0">'Приложение №4'!$15:$17</definedName>
    <definedName name="_xlnm.Print_Titles" localSheetId="2">'Приложение №6'!$8:$10</definedName>
    <definedName name="_xlnm.Print_Area" localSheetId="1">'Приложение №5'!$A$1:$L$22</definedName>
  </definedNames>
  <calcPr fullCalcOnLoad="1"/>
</workbook>
</file>

<file path=xl/sharedStrings.xml><?xml version="1.0" encoding="utf-8"?>
<sst xmlns="http://schemas.openxmlformats.org/spreadsheetml/2006/main" count="314" uniqueCount="117">
  <si>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</si>
  <si>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</si>
  <si>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</si>
  <si>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Расходы (тыс. рублей) по годам</t>
  </si>
  <si>
    <t>Муниципальная  программа</t>
  </si>
  <si>
    <t>Подпрограмма</t>
  </si>
  <si>
    <t>Стимулирование роста доходов бюджета муниципального образования «Мари-Турекский  муниципальный район» и местных бюджетов"</t>
  </si>
  <si>
    <t>"Обеспечение долгосрочной устойчивости и сбалансированности консолидированного бюджета муниципального образования «Мари-Турекский  муниципальный район»</t>
  </si>
  <si>
    <t>"Совершенствование бюджетного процесса в условиях внедрения программно-целевых методов управления бюджетным процессом"</t>
  </si>
  <si>
    <t>"Повышение эффективности и качества оказания муниципальных услуг"</t>
  </si>
  <si>
    <t>"Развитие системы внутреннего муниципального финансового контроля"</t>
  </si>
  <si>
    <t>"Эффективность бюджетных расходов в условиях развития контрактной системы в сфере закупок товаров, работ,      услуг для обеспечения  нужд муниципального образования «Мари-Турекский  муниципальный район»</t>
  </si>
  <si>
    <t>"Совершенствование бюджетного процесса в условиях формирования государственной интегрированной информационной системы управления общественными финансами "Электронный бюджет".</t>
  </si>
  <si>
    <t>Проведение оценки показателей эффективности деятельности и качества финансового менеджмента</t>
  </si>
  <si>
    <t>Основное мероприятие</t>
  </si>
  <si>
    <t xml:space="preserve">  Основное мероприятие "Обеспечение гарантий муниципальных служащих муниципального образования "Мари-Турекский муниципальный район"</t>
  </si>
  <si>
    <t xml:space="preserve"> Выравнивание бюджетной обеспеченности поселений из районного фонда финансовой поддержки</t>
  </si>
  <si>
    <t xml:space="preserve">  Поддержка мер по обеспечению сбалансированности бюджетов поселений</t>
  </si>
  <si>
    <t>Осуществление первичного воинского учета на территориях, где отсутствуют военные комиссариаты</t>
  </si>
  <si>
    <t xml:space="preserve">Основное мероприятие </t>
  </si>
  <si>
    <t xml:space="preserve">  Пенсия за выслугу лет лицам, замещающим муниципальные должности и должности муниципальной службы</t>
  </si>
  <si>
    <t xml:space="preserve"> Основное мероприятие</t>
  </si>
  <si>
    <t>Процентные платежи по муниципальному долгу</t>
  </si>
  <si>
    <t>Расходы на обеспечение выполнения функций органов местного самоуправления</t>
  </si>
  <si>
    <t>0000</t>
  </si>
  <si>
    <t>0500000000</t>
  </si>
  <si>
    <t>Вед</t>
  </si>
  <si>
    <t>РзПз</t>
  </si>
  <si>
    <t>Цст</t>
  </si>
  <si>
    <t>ВР</t>
  </si>
  <si>
    <t>000</t>
  </si>
  <si>
    <t>0510000000</t>
  </si>
  <si>
    <t>0511000000</t>
  </si>
  <si>
    <t>1401</t>
  </si>
  <si>
    <t>1402</t>
  </si>
  <si>
    <t>0511129710</t>
  </si>
  <si>
    <t>511</t>
  </si>
  <si>
    <t>512</t>
  </si>
  <si>
    <t>0203</t>
  </si>
  <si>
    <t>530</t>
  </si>
  <si>
    <t>904</t>
  </si>
  <si>
    <t>1001</t>
  </si>
  <si>
    <t>0511029760</t>
  </si>
  <si>
    <t>312</t>
  </si>
  <si>
    <t>0106</t>
  </si>
  <si>
    <t>0520000000</t>
  </si>
  <si>
    <t>0520100000</t>
  </si>
  <si>
    <t>0520129020</t>
  </si>
  <si>
    <t>1301</t>
  </si>
  <si>
    <t>730</t>
  </si>
  <si>
    <t>992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</si>
  <si>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</si>
  <si>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</si>
  <si>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</si>
  <si>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</si>
  <si>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Код бюджетной классификации</t>
  </si>
  <si>
    <t>Источники ресурсного обеспечения</t>
  </si>
  <si>
    <t>Оценка расходов (тыс. рублей) по годам</t>
  </si>
  <si>
    <t>всего</t>
  </si>
  <si>
    <t>федеральный бюджет*</t>
  </si>
  <si>
    <t xml:space="preserve">республиканский бюджет Республики Марий Эл * </t>
  </si>
  <si>
    <t>Подпрограмма 1</t>
  </si>
  <si>
    <t>Всего</t>
  </si>
  <si>
    <t>Подпрограмма 2</t>
  </si>
  <si>
    <t>Наименование муниципальной программы, подпрограммы, основного мероприятия</t>
  </si>
  <si>
    <t>«Развитие бюджетного планирования, формирование бюджета муниципального образования "Мари-Турекский муниципальный район" на очередной финансовый год и на плановый период»</t>
  </si>
  <si>
    <t xml:space="preserve">Приложение №4
к муниципальной программе муниципального образования
«Мари-Турекский муниципальный район»
"Управление муниципальными финансами и муниципальным  
  долгом в муниципальном образовании
«Мари-Турекский муниципальный район»
на 2017- 2025 годы"
</t>
  </si>
  <si>
    <t>Финансирование тыс. рублей по годам</t>
  </si>
  <si>
    <t>принятие решения Собрания депутатов  Республики муниципального образования «Мари-Турекский муниципальный район» о бюджете муниципального образования «Мари-Турекский муниципальный район»                         на очередной финансовый год и на плановый период</t>
  </si>
  <si>
    <t>0510300000</t>
  </si>
  <si>
    <t xml:space="preserve">05112296900510329690 </t>
  </si>
  <si>
    <t>05102000000511000000</t>
  </si>
  <si>
    <t>05102297000511129700</t>
  </si>
  <si>
    <t xml:space="preserve">05102511800511151180 </t>
  </si>
  <si>
    <t>0510400000</t>
  </si>
  <si>
    <t>Условно утверждаемые расходы</t>
  </si>
  <si>
    <t>0113</t>
  </si>
  <si>
    <t>880</t>
  </si>
  <si>
    <t>0510429730</t>
  </si>
  <si>
    <t>540</t>
  </si>
  <si>
    <t>1403</t>
  </si>
  <si>
    <t>0510229740</t>
  </si>
  <si>
    <t>Иные межбюджетные трансферты</t>
  </si>
  <si>
    <t xml:space="preserve">   Поощрение за достижение показателей деятельности органов исполнительной власти субъектов Российской Федерации</t>
  </si>
  <si>
    <t>0511055500</t>
  </si>
  <si>
    <t>0520155500</t>
  </si>
  <si>
    <t>"Управление муниципальными финансами и муниципальным  долгом долгом в Мари-Турекском муниципальном 
районе 
 на 2017 - 2025 годы"</t>
  </si>
  <si>
    <t>"Совершенствование бюджетной политики и эффективное использование бюджетного потенциаладолгом в Мари-Турекском муниципальном 
районе 
на 2017-2025 годы»</t>
  </si>
  <si>
    <t xml:space="preserve">   Основное мероприятие "Осуществление мер финансовой поддержки бюджетов поселений Мари-Турекского  муниципального района</t>
  </si>
  <si>
    <t xml:space="preserve"> Основное мероприятие "Проведение комплекса мер по оптимизации долговой нагрузки на бюджет Мари-Турекского муниципального района</t>
  </si>
  <si>
    <t>"Обеспечение долгосрочной устойчивости и сбалансированности консолидированного бюджета Мари-Турекского муниципального района</t>
  </si>
  <si>
    <t>"Эффективность бюджетных расходов в условиях развития контрактной системы в сфере закупок товаров, работ,      услуг для обеспечения  нужд Мари-Турекского муниципального района</t>
  </si>
  <si>
    <t>"Обеспечение открытости и прозрачности муниципальных финансов муниципального Мари-Турекского муниципального района</t>
  </si>
  <si>
    <t>Ресурсное обеспечение реализации муниципальной программы "Управление муниципальными финансами и муниципальным  долгом  в Мари-Турекском муниципальном  районе на 2017 - 2025 годы"</t>
  </si>
  <si>
    <t>«Обеспечение реализации муниципальной программы Управление муниципальными финансами и муниципальным долгом в Мари-Турекском муниципальном районе на 2017-2025годы»</t>
  </si>
  <si>
    <t xml:space="preserve"> Основное мероприятие "Обеспечение деятельности Финансового управления администрации Мари-Турекского муниципального района Республики Марий Эл </t>
  </si>
  <si>
    <t xml:space="preserve"> Финансового управления администрации Мари-Турекского муниципального района Республики Марий Эл </t>
  </si>
  <si>
    <t>Приложение № 4
к муниципальной программе
"Управление муниципальными финансами и муниципальным  
  долгом и регулирование межбюджетных отношений
 в Мари-Турекском муниципальном  районе
на 2017 - 2025 годы"</t>
  </si>
  <si>
    <t xml:space="preserve">Приложение № 5
к муниципальной программе
"Управление муниципальными финансами и муниципальным  
  долгом и регулирование межбюджетных отношений
 в Мари-Турекском муниципальном  районе
на 2017 - 2025 годы"
</t>
  </si>
  <si>
    <t xml:space="preserve">Приложение №6
к муниципальной программе
"Управление муниципальными финансами и муниципальным  
  долгом и регулирование межбюджетных отношений
 в Мари-Турекском муниципальном  районе
на 2017 - 2025 годы"
</t>
  </si>
  <si>
    <t xml:space="preserve">Прогнозная оценка расходов на реализацию целей муниципальной программы 
муниципального образования «Мари-Турекский муниципальный район» Управление муниципальными финансами и муниципальным  долгом   в Мари-Турекском муниципальном  районе  на 2017 - 2025 годы"
</t>
  </si>
  <si>
    <t>План реализации муниципальной программы "Управление муниципальными финансами и муниципальным  долгом   в Мари-Турекском муниципальном  районе  на 2017 - 2025 годы"</t>
  </si>
  <si>
    <t>"Управление муниципальными финансами и муниципальным  долгом   в Мари-Турекском муниципальном  районе  на 2017 - 2025 годы"</t>
  </si>
  <si>
    <t xml:space="preserve">Совершенствование бюджетной политики и эффективное использование бюджетного потенциала в Мари-Турекском муниципальном  районе </t>
  </si>
  <si>
    <t>Обеспечение  реализации муниципальной программы «Управление муниципальными финансами и муниципальным долгом  в Мари-Турекском муниципальном  районе  на 2017-2025 годы»</t>
  </si>
  <si>
    <t xml:space="preserve">Бюджет Мари-Турекского муниципального района </t>
  </si>
  <si>
    <t xml:space="preserve">бюджеты городского и сельских поселений  Мари-Турекского муниципального района * </t>
  </si>
  <si>
    <t xml:space="preserve">бюджет Мари-Турекского муниципального района  </t>
  </si>
  <si>
    <t xml:space="preserve">бюджет Мари-Турекского муниципального района </t>
  </si>
  <si>
    <t xml:space="preserve">  Основное мероприятие "Обеспечение гарантий муниципальных служащих Мари-Турекского  муниципального района</t>
  </si>
  <si>
    <t xml:space="preserve"> Основное мероприятие "Проведение комплекса мер по оптимизации долговой нагрузки на бюджет Мари-Турекского  муниципального района</t>
  </si>
  <si>
    <t>оптимизация муниципального долга Мари-Турекского  муниципального района, своевременное исполнение долговых обязательств Мари-Турекского  муниципального района</t>
  </si>
  <si>
    <t>«Развитие бюджетного планирования, формирование бюджета Мари-Турекского  муниципального района на очередной финансовый год и на плановый период»</t>
  </si>
  <si>
    <t>Стимулирование роста доходов бюджета Мари-Турекского  муниципального района и местных бюджетов"</t>
  </si>
  <si>
    <t>"Обеспечение открытости и прозрачности муниципальных финансов Мари-Турекского  муниципального района</t>
  </si>
  <si>
    <t>предоставление городскому  и сельским поселениям Мари-Турекского  муниципального района,  финансовой поддержки за счет средств бюджета Мари-Турекского  муниципального района на выравнивание бюджетной обеспеченности, обеспечение сбалансированности местных бюджетов, эффективное исполнение переданных государственных полномочий Республики Марий Эл</t>
  </si>
  <si>
    <t>формирование информационной базы по доходам бюджета Мари-Турекского  муниципального района  для принятия управленческих решений по уточнению бюджета Мари-Турекского  муниципального района на очередной финансовый год и на плановый период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</si>
</sst>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#,##0.0"/>
    <numFmt numFmtId="174" formatCode="_-* #,##0.000\ _₽_-;\-* #,##0.000\ _₽_-;_-* &quot;-&quot;???\ _₽_-;_-@_-"/>
    <numFmt numFmtId="175" formatCode="_-* #,##0.00_р_._-;\-* #,##0.00_р_._-;_-* &quot;-&quot;???_р_._-;_-@_-"/>
    <numFmt numFmtId="176" formatCode="_-* #,##0.0_р_._-;\-* #,##0.0_р_._-;_-* &quot;-&quot;???_р_._-;_-@_-"/>
    <numFmt numFmtId="177" formatCode="_-* #,##0.0\ _₽_-;\-* #,##0.0\ _₽_-;_-* &quot;-&quot;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ourier New"/>
      <family val="3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ourier New"/>
      <family val="3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3" fontId="39" fillId="20" borderId="1">
      <alignment horizontal="right" vertical="top" shrinkToFit="1"/>
      <protection/>
    </xf>
    <xf numFmtId="173" fontId="39" fillId="21" borderId="1">
      <alignment horizontal="right" vertical="top" shrinkToFit="1"/>
      <protection/>
    </xf>
    <xf numFmtId="173" fontId="39" fillId="20" borderId="2">
      <alignment horizontal="right" vertical="top" shrinkToFit="1"/>
      <protection/>
    </xf>
    <xf numFmtId="173" fontId="39" fillId="21" borderId="2">
      <alignment horizontal="right" vertical="top" shrinkToFit="1"/>
      <protection/>
    </xf>
    <xf numFmtId="173" fontId="39" fillId="0" borderId="2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22" borderId="0">
      <alignment/>
      <protection/>
    </xf>
    <xf numFmtId="0" fontId="41" fillId="0" borderId="0">
      <alignment horizontal="center"/>
      <protection/>
    </xf>
    <xf numFmtId="0" fontId="40" fillId="0" borderId="2">
      <alignment horizontal="center" vertical="center" wrapText="1"/>
      <protection/>
    </xf>
    <xf numFmtId="0" fontId="40" fillId="0" borderId="0">
      <alignment horizontal="right"/>
      <protection/>
    </xf>
    <xf numFmtId="0" fontId="40" fillId="22" borderId="3">
      <alignment/>
      <protection/>
    </xf>
    <xf numFmtId="0" fontId="40" fillId="0" borderId="0">
      <alignment/>
      <protection/>
    </xf>
    <xf numFmtId="0" fontId="40" fillId="0" borderId="2">
      <alignment horizontal="center" vertical="center" wrapText="1"/>
      <protection/>
    </xf>
    <xf numFmtId="0" fontId="40" fillId="22" borderId="1">
      <alignment/>
      <protection/>
    </xf>
    <xf numFmtId="1" fontId="40" fillId="0" borderId="2">
      <alignment horizontal="center" vertical="top" shrinkToFit="1"/>
      <protection/>
    </xf>
    <xf numFmtId="0" fontId="40" fillId="22" borderId="0">
      <alignment shrinkToFit="1"/>
      <protection/>
    </xf>
    <xf numFmtId="0" fontId="40" fillId="0" borderId="2">
      <alignment horizontal="center" vertical="center" wrapText="1"/>
      <protection/>
    </xf>
    <xf numFmtId="0" fontId="39" fillId="0" borderId="1">
      <alignment horizontal="right"/>
      <protection/>
    </xf>
    <xf numFmtId="0" fontId="40" fillId="0" borderId="2">
      <alignment horizontal="center" vertical="center" wrapText="1"/>
      <protection/>
    </xf>
    <xf numFmtId="4" fontId="39" fillId="20" borderId="1">
      <alignment horizontal="right" vertical="top" shrinkToFit="1"/>
      <protection/>
    </xf>
    <xf numFmtId="0" fontId="40" fillId="0" borderId="2">
      <alignment horizontal="center" vertical="center" wrapText="1"/>
      <protection/>
    </xf>
    <xf numFmtId="4" fontId="39" fillId="21" borderId="1">
      <alignment horizontal="right" vertical="top" shrinkToFit="1"/>
      <protection/>
    </xf>
    <xf numFmtId="0" fontId="40" fillId="0" borderId="2">
      <alignment horizontal="center" vertical="center" wrapText="1"/>
      <protection/>
    </xf>
    <xf numFmtId="0" fontId="40" fillId="0" borderId="0">
      <alignment/>
      <protection/>
    </xf>
    <xf numFmtId="0" fontId="40" fillId="0" borderId="2">
      <alignment horizontal="center" vertical="center" wrapText="1"/>
      <protection/>
    </xf>
    <xf numFmtId="0" fontId="40" fillId="0" borderId="0">
      <alignment horizontal="left" wrapText="1"/>
      <protection/>
    </xf>
    <xf numFmtId="0" fontId="40" fillId="0" borderId="2">
      <alignment horizontal="center" vertical="center" wrapText="1"/>
      <protection/>
    </xf>
    <xf numFmtId="0" fontId="39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0" fontId="40" fillId="0" borderId="2">
      <alignment horizontal="center" vertical="center" wrapText="1"/>
      <protection/>
    </xf>
    <xf numFmtId="4" fontId="39" fillId="20" borderId="2">
      <alignment horizontal="right" vertical="top" shrinkToFit="1"/>
      <protection/>
    </xf>
    <xf numFmtId="0" fontId="40" fillId="0" borderId="2">
      <alignment horizontal="center" vertical="center" wrapText="1"/>
      <protection/>
    </xf>
    <xf numFmtId="4" fontId="39" fillId="21" borderId="2">
      <alignment horizontal="right" vertical="top" shrinkToFit="1"/>
      <protection/>
    </xf>
    <xf numFmtId="0" fontId="40" fillId="0" borderId="2">
      <alignment horizontal="center" vertical="center" wrapText="1"/>
      <protection/>
    </xf>
    <xf numFmtId="0" fontId="40" fillId="22" borderId="4">
      <alignment/>
      <protection/>
    </xf>
    <xf numFmtId="0" fontId="39" fillId="0" borderId="2">
      <alignment horizontal="left"/>
      <protection/>
    </xf>
    <xf numFmtId="0" fontId="40" fillId="22" borderId="4">
      <alignment horizontal="center"/>
      <protection/>
    </xf>
    <xf numFmtId="0" fontId="40" fillId="0" borderId="2">
      <alignment horizontal="center" vertical="center" wrapText="1"/>
      <protection/>
    </xf>
    <xf numFmtId="4" fontId="39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9" fontId="40" fillId="0" borderId="2">
      <alignment vertical="top" wrapText="1"/>
      <protection/>
    </xf>
    <xf numFmtId="4" fontId="39" fillId="23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0" fontId="40" fillId="0" borderId="0">
      <alignment wrapText="1"/>
      <protection/>
    </xf>
    <xf numFmtId="0" fontId="40" fillId="22" borderId="4">
      <alignment shrinkToFit="1"/>
      <protection/>
    </xf>
    <xf numFmtId="0" fontId="40" fillId="0" borderId="2">
      <alignment horizontal="center" vertical="center" wrapText="1"/>
      <protection/>
    </xf>
    <xf numFmtId="0" fontId="40" fillId="22" borderId="1">
      <alignment horizontal="center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0">
      <alignment horizontal="left" wrapText="1"/>
      <protection/>
    </xf>
    <xf numFmtId="10" fontId="40" fillId="0" borderId="2">
      <alignment horizontal="right" vertical="top" shrinkToFit="1"/>
      <protection/>
    </xf>
    <xf numFmtId="10" fontId="39" fillId="23" borderId="2">
      <alignment horizontal="right" vertical="top" shrinkToFi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vertical="top"/>
      <protection/>
    </xf>
    <xf numFmtId="0" fontId="39" fillId="0" borderId="2">
      <alignment vertical="top" wrapText="1"/>
      <protection/>
    </xf>
    <xf numFmtId="0" fontId="40" fillId="22" borderId="0">
      <alignment horizontal="center"/>
      <protection/>
    </xf>
    <xf numFmtId="0" fontId="40" fillId="22" borderId="0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60" fillId="0" borderId="14" xfId="0" applyFont="1" applyBorder="1" applyAlignment="1">
      <alignment vertical="top" wrapText="1"/>
    </xf>
    <xf numFmtId="0" fontId="60" fillId="0" borderId="14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0" fillId="0" borderId="14" xfId="0" applyFont="1" applyBorder="1" applyAlignment="1">
      <alignment horizontal="justify" vertical="top" wrapText="1"/>
    </xf>
    <xf numFmtId="0" fontId="61" fillId="0" borderId="14" xfId="0" applyFont="1" applyBorder="1" applyAlignment="1">
      <alignment vertical="top" wrapText="1"/>
    </xf>
    <xf numFmtId="49" fontId="61" fillId="0" borderId="14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2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59" fillId="0" borderId="14" xfId="0" applyFont="1" applyBorder="1" applyAlignment="1">
      <alignment horizontal="justify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176" fontId="60" fillId="0" borderId="14" xfId="134" applyNumberFormat="1" applyFont="1" applyBorder="1" applyAlignment="1">
      <alignment vertical="top" wrapText="1"/>
    </xf>
    <xf numFmtId="176" fontId="60" fillId="0" borderId="14" xfId="0" applyNumberFormat="1" applyFont="1" applyBorder="1" applyAlignment="1">
      <alignment horizontal="justify" vertical="top" wrapText="1"/>
    </xf>
    <xf numFmtId="176" fontId="60" fillId="0" borderId="14" xfId="134" applyNumberFormat="1" applyFont="1" applyBorder="1" applyAlignment="1">
      <alignment horizontal="center" vertical="top" wrapText="1"/>
    </xf>
    <xf numFmtId="176" fontId="59" fillId="0" borderId="14" xfId="134" applyNumberFormat="1" applyFont="1" applyBorder="1" applyAlignment="1">
      <alignment horizontal="center" vertical="top" wrapText="1"/>
    </xf>
    <xf numFmtId="176" fontId="0" fillId="0" borderId="14" xfId="0" applyNumberFormat="1" applyBorder="1" applyAlignment="1">
      <alignment/>
    </xf>
    <xf numFmtId="176" fontId="60" fillId="0" borderId="14" xfId="0" applyNumberFormat="1" applyFont="1" applyBorder="1" applyAlignment="1">
      <alignment horizontal="center" vertical="top" wrapText="1"/>
    </xf>
    <xf numFmtId="176" fontId="59" fillId="0" borderId="14" xfId="0" applyNumberFormat="1" applyFont="1" applyBorder="1" applyAlignment="1">
      <alignment horizontal="center" vertical="top" wrapText="1"/>
    </xf>
    <xf numFmtId="176" fontId="59" fillId="0" borderId="14" xfId="0" applyNumberFormat="1" applyFont="1" applyBorder="1" applyAlignment="1">
      <alignment vertical="top" wrapText="1"/>
    </xf>
    <xf numFmtId="176" fontId="60" fillId="0" borderId="14" xfId="0" applyNumberFormat="1" applyFont="1" applyBorder="1" applyAlignment="1">
      <alignment vertical="top" wrapText="1"/>
    </xf>
    <xf numFmtId="176" fontId="0" fillId="0" borderId="14" xfId="0" applyNumberFormat="1" applyBorder="1" applyAlignment="1">
      <alignment vertical="top"/>
    </xf>
    <xf numFmtId="0" fontId="59" fillId="0" borderId="14" xfId="0" applyFont="1" applyBorder="1" applyAlignment="1">
      <alignment wrapText="1"/>
    </xf>
    <xf numFmtId="0" fontId="59" fillId="0" borderId="14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justify" vertical="top" wrapText="1"/>
    </xf>
    <xf numFmtId="176" fontId="64" fillId="0" borderId="14" xfId="134" applyNumberFormat="1" applyFont="1" applyBorder="1" applyAlignment="1">
      <alignment vertical="top" wrapText="1"/>
    </xf>
    <xf numFmtId="176" fontId="64" fillId="0" borderId="14" xfId="0" applyNumberFormat="1" applyFont="1" applyBorder="1" applyAlignment="1">
      <alignment horizontal="justify" vertical="top" wrapText="1"/>
    </xf>
    <xf numFmtId="176" fontId="64" fillId="0" borderId="14" xfId="134" applyNumberFormat="1" applyFont="1" applyBorder="1" applyAlignment="1">
      <alignment horizontal="center" vertical="top" wrapText="1"/>
    </xf>
    <xf numFmtId="176" fontId="65" fillId="0" borderId="14" xfId="134" applyNumberFormat="1" applyFont="1" applyBorder="1" applyAlignment="1">
      <alignment horizontal="center" vertical="top" wrapText="1"/>
    </xf>
    <xf numFmtId="176" fontId="64" fillId="0" borderId="14" xfId="0" applyNumberFormat="1" applyFont="1" applyBorder="1" applyAlignment="1">
      <alignment horizontal="center" vertical="top" wrapText="1"/>
    </xf>
    <xf numFmtId="176" fontId="65" fillId="0" borderId="14" xfId="0" applyNumberFormat="1" applyFont="1" applyBorder="1" applyAlignment="1">
      <alignment horizontal="center" vertical="top" wrapText="1"/>
    </xf>
    <xf numFmtId="176" fontId="65" fillId="0" borderId="14" xfId="0" applyNumberFormat="1" applyFont="1" applyBorder="1" applyAlignment="1">
      <alignment vertical="top" wrapText="1"/>
    </xf>
    <xf numFmtId="176" fontId="64" fillId="0" borderId="14" xfId="0" applyNumberFormat="1" applyFont="1" applyBorder="1" applyAlignment="1">
      <alignment vertical="top" wrapText="1"/>
    </xf>
    <xf numFmtId="0" fontId="59" fillId="0" borderId="14" xfId="0" applyFont="1" applyBorder="1" applyAlignment="1">
      <alignment horizontal="justify" wrapText="1"/>
    </xf>
    <xf numFmtId="0" fontId="66" fillId="0" borderId="14" xfId="0" applyFont="1" applyBorder="1" applyAlignment="1">
      <alignment horizontal="center" wrapText="1"/>
    </xf>
    <xf numFmtId="176" fontId="67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vertical="top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justify" vertical="top" wrapText="1"/>
    </xf>
    <xf numFmtId="0" fontId="59" fillId="0" borderId="14" xfId="0" applyFont="1" applyBorder="1" applyAlignment="1">
      <alignment vertical="top" wrapText="1"/>
    </xf>
    <xf numFmtId="177" fontId="59" fillId="0" borderId="14" xfId="0" applyNumberFormat="1" applyFont="1" applyBorder="1" applyAlignment="1">
      <alignment horizontal="justify" vertical="top" wrapText="1"/>
    </xf>
    <xf numFmtId="0" fontId="59" fillId="0" borderId="14" xfId="0" applyFont="1" applyBorder="1" applyAlignment="1">
      <alignment horizontal="justify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9" fillId="0" borderId="14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14" xfId="0" applyFont="1" applyBorder="1" applyAlignment="1">
      <alignment horizontal="justify" vertical="top" wrapText="1"/>
    </xf>
    <xf numFmtId="0" fontId="59" fillId="0" borderId="15" xfId="0" applyFont="1" applyBorder="1" applyAlignment="1">
      <alignment horizontal="justify" vertical="top" wrapText="1"/>
    </xf>
    <xf numFmtId="0" fontId="59" fillId="0" borderId="16" xfId="0" applyFont="1" applyBorder="1" applyAlignment="1">
      <alignment horizontal="justify" vertical="top" wrapText="1"/>
    </xf>
    <xf numFmtId="0" fontId="68" fillId="0" borderId="0" xfId="0" applyFont="1" applyAlignment="1">
      <alignment horizontal="center" wrapText="1"/>
    </xf>
    <xf numFmtId="0" fontId="59" fillId="0" borderId="14" xfId="0" applyFont="1" applyBorder="1" applyAlignment="1">
      <alignment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32" xfId="39"/>
    <cellStyle name="style0" xfId="40"/>
    <cellStyle name="td" xfId="41"/>
    <cellStyle name="tr" xfId="42"/>
    <cellStyle name="xl21" xfId="43"/>
    <cellStyle name="xl22" xfId="44"/>
    <cellStyle name="xl22 2" xfId="45"/>
    <cellStyle name="xl23" xfId="46"/>
    <cellStyle name="xl24" xfId="47"/>
    <cellStyle name="xl24 2" xfId="48"/>
    <cellStyle name="xl25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4" xfId="65"/>
    <cellStyle name="xl34 2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0 2" xfId="78"/>
    <cellStyle name="xl41" xfId="79"/>
    <cellStyle name="xl41 2" xfId="80"/>
    <cellStyle name="xl42" xfId="81"/>
    <cellStyle name="xl42 2" xfId="82"/>
    <cellStyle name="xl43" xfId="83"/>
    <cellStyle name="xl43 2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Ввод " xfId="112"/>
    <cellStyle name="Вывод" xfId="113"/>
    <cellStyle name="Вычисление" xfId="114"/>
    <cellStyle name="Hyperlink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Обычный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"/>
  <sheetViews>
    <sheetView zoomScale="64" zoomScaleNormal="64" zoomScalePageLayoutView="0" workbookViewId="0" topLeftCell="A4">
      <pane xSplit="7" ySplit="14" topLeftCell="H42" activePane="bottomRight" state="frozen"/>
      <selection pane="topLeft" activeCell="A4" sqref="A4"/>
      <selection pane="topRight" activeCell="H4" sqref="H4"/>
      <selection pane="bottomLeft" activeCell="A11" sqref="A11"/>
      <selection pane="bottomRight" activeCell="A12" sqref="A12:P12"/>
    </sheetView>
  </sheetViews>
  <sheetFormatPr defaultColWidth="9.140625" defaultRowHeight="15"/>
  <cols>
    <col min="1" max="1" width="22.140625" style="0" customWidth="1"/>
    <col min="2" max="2" width="30.8515625" style="0" customWidth="1"/>
    <col min="3" max="3" width="17.7109375" style="0" customWidth="1"/>
    <col min="4" max="4" width="6.140625" style="0" customWidth="1"/>
    <col min="5" max="5" width="7.28125" style="0" customWidth="1"/>
    <col min="6" max="6" width="12.8515625" style="0" customWidth="1"/>
    <col min="7" max="7" width="7.00390625" style="0" customWidth="1"/>
    <col min="8" max="8" width="17.8515625" style="0" customWidth="1"/>
    <col min="9" max="9" width="17.57421875" style="0" customWidth="1"/>
    <col min="10" max="10" width="17.28125" style="0" customWidth="1"/>
    <col min="11" max="11" width="12.8515625" style="0" customWidth="1"/>
    <col min="12" max="12" width="12.00390625" style="0" customWidth="1"/>
    <col min="13" max="13" width="11.8515625" style="0" customWidth="1"/>
    <col min="14" max="16" width="12.140625" style="0" bestFit="1" customWidth="1"/>
  </cols>
  <sheetData>
    <row r="2" spans="8:17" ht="15.75">
      <c r="H2" s="17"/>
      <c r="I2" s="17"/>
      <c r="J2" s="17"/>
      <c r="K2" s="67" t="s">
        <v>66</v>
      </c>
      <c r="L2" s="67"/>
      <c r="M2" s="67"/>
      <c r="N2" s="67"/>
      <c r="O2" s="67"/>
      <c r="P2" s="67"/>
      <c r="Q2" s="67"/>
    </row>
    <row r="4" spans="10:16" ht="103.5" customHeight="1">
      <c r="J4" s="70" t="s">
        <v>97</v>
      </c>
      <c r="K4" s="70"/>
      <c r="L4" s="70"/>
      <c r="M4" s="70"/>
      <c r="N4" s="70"/>
      <c r="O4" s="70"/>
      <c r="P4" s="70"/>
    </row>
    <row r="12" spans="1:16" ht="54.75" customHeight="1">
      <c r="A12" s="68" t="s">
        <v>93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ht="15.75">
      <c r="B13" s="13"/>
    </row>
    <row r="14" ht="15.75">
      <c r="B14" s="14"/>
    </row>
    <row r="15" spans="1:16" ht="15.75">
      <c r="A15" s="66" t="s">
        <v>0</v>
      </c>
      <c r="B15" s="69" t="s">
        <v>1</v>
      </c>
      <c r="C15" s="66" t="s">
        <v>2</v>
      </c>
      <c r="D15" s="66" t="s">
        <v>55</v>
      </c>
      <c r="E15" s="66"/>
      <c r="F15" s="66"/>
      <c r="G15" s="66"/>
      <c r="H15" s="66" t="s">
        <v>3</v>
      </c>
      <c r="I15" s="66"/>
      <c r="J15" s="66"/>
      <c r="K15" s="66"/>
      <c r="L15" s="66"/>
      <c r="M15" s="66"/>
      <c r="N15" s="66"/>
      <c r="O15" s="66"/>
      <c r="P15" s="66"/>
    </row>
    <row r="16" spans="1:16" ht="15.75">
      <c r="A16" s="66"/>
      <c r="B16" s="69"/>
      <c r="C16" s="66"/>
      <c r="D16" s="11" t="s">
        <v>26</v>
      </c>
      <c r="E16" s="11" t="s">
        <v>27</v>
      </c>
      <c r="F16" s="11" t="s">
        <v>28</v>
      </c>
      <c r="G16" s="11" t="s">
        <v>29</v>
      </c>
      <c r="H16" s="20">
        <v>2017</v>
      </c>
      <c r="I16" s="20">
        <v>2018</v>
      </c>
      <c r="J16" s="20">
        <v>2019</v>
      </c>
      <c r="K16" s="20">
        <v>2020</v>
      </c>
      <c r="L16" s="20">
        <v>2021</v>
      </c>
      <c r="M16" s="20">
        <v>2022</v>
      </c>
      <c r="N16" s="20">
        <v>2023</v>
      </c>
      <c r="O16" s="20">
        <v>2024</v>
      </c>
      <c r="P16" s="20">
        <v>2025</v>
      </c>
    </row>
    <row r="17" spans="1:16" ht="15.75">
      <c r="A17" s="2">
        <v>1</v>
      </c>
      <c r="B17" s="2">
        <v>2</v>
      </c>
      <c r="C17" s="2">
        <v>3</v>
      </c>
      <c r="D17" s="65">
        <v>4</v>
      </c>
      <c r="E17" s="65"/>
      <c r="F17" s="65"/>
      <c r="G17" s="65"/>
      <c r="H17" s="19">
        <v>8</v>
      </c>
      <c r="I17" s="19">
        <v>9</v>
      </c>
      <c r="J17" s="19">
        <v>10</v>
      </c>
      <c r="K17" s="19">
        <v>11</v>
      </c>
      <c r="L17" s="25"/>
      <c r="M17" s="25"/>
      <c r="N17" s="25"/>
      <c r="O17" s="25"/>
      <c r="P17" s="25"/>
    </row>
    <row r="18" spans="1:16" ht="128.25">
      <c r="A18" s="3" t="s">
        <v>4</v>
      </c>
      <c r="B18" s="4" t="s">
        <v>86</v>
      </c>
      <c r="C18" s="5" t="s">
        <v>96</v>
      </c>
      <c r="D18" s="10">
        <v>992</v>
      </c>
      <c r="E18" s="10" t="s">
        <v>24</v>
      </c>
      <c r="F18" s="10" t="s">
        <v>25</v>
      </c>
      <c r="G18" s="10" t="s">
        <v>30</v>
      </c>
      <c r="H18" s="26">
        <f aca="true" t="shared" si="0" ref="H18:P18">H19+H41</f>
        <v>66583.6</v>
      </c>
      <c r="I18" s="26">
        <f t="shared" si="0"/>
        <v>41286.946</v>
      </c>
      <c r="J18" s="26">
        <f t="shared" si="0"/>
        <v>21232.9</v>
      </c>
      <c r="K18" s="26">
        <f t="shared" si="0"/>
        <v>16613.6</v>
      </c>
      <c r="L18" s="26">
        <f t="shared" si="0"/>
        <v>19534.199999999997</v>
      </c>
      <c r="M18" s="26">
        <f t="shared" si="0"/>
        <v>23876.499999999996</v>
      </c>
      <c r="N18" s="26">
        <f t="shared" si="0"/>
        <v>16392.4</v>
      </c>
      <c r="O18" s="26">
        <f t="shared" si="0"/>
        <v>16392.4</v>
      </c>
      <c r="P18" s="26">
        <f t="shared" si="0"/>
        <v>16392.4</v>
      </c>
    </row>
    <row r="19" spans="1:16" ht="128.25">
      <c r="A19" s="3" t="s">
        <v>5</v>
      </c>
      <c r="B19" s="4" t="s">
        <v>87</v>
      </c>
      <c r="C19" s="5" t="s">
        <v>96</v>
      </c>
      <c r="D19" s="10">
        <v>992</v>
      </c>
      <c r="E19" s="10" t="s">
        <v>24</v>
      </c>
      <c r="F19" s="10" t="s">
        <v>31</v>
      </c>
      <c r="G19" s="10" t="s">
        <v>30</v>
      </c>
      <c r="H19" s="27">
        <f aca="true" t="shared" si="1" ref="H19:P19">H20+H25+H28+H30+H32+H33+H34+H35+H36+H37+H38+H39+H40</f>
        <v>60898.6</v>
      </c>
      <c r="I19" s="27">
        <f t="shared" si="1"/>
        <v>35672.046</v>
      </c>
      <c r="J19" s="27">
        <f t="shared" si="1"/>
        <v>14994.800000000001</v>
      </c>
      <c r="K19" s="27">
        <f t="shared" si="1"/>
        <v>10392.7</v>
      </c>
      <c r="L19" s="27">
        <f t="shared" si="1"/>
        <v>13602.599999999999</v>
      </c>
      <c r="M19" s="27">
        <f t="shared" si="1"/>
        <v>17994.699999999997</v>
      </c>
      <c r="N19" s="27">
        <f t="shared" si="1"/>
        <v>10470.4</v>
      </c>
      <c r="O19" s="27">
        <f t="shared" si="1"/>
        <v>10470.4</v>
      </c>
      <c r="P19" s="27">
        <f t="shared" si="1"/>
        <v>10470.4</v>
      </c>
    </row>
    <row r="20" spans="1:16" ht="120">
      <c r="A20" s="3" t="s">
        <v>14</v>
      </c>
      <c r="B20" s="5" t="s">
        <v>88</v>
      </c>
      <c r="C20" s="23" t="s">
        <v>96</v>
      </c>
      <c r="D20" s="10">
        <v>992</v>
      </c>
      <c r="E20" s="10" t="s">
        <v>24</v>
      </c>
      <c r="F20" s="10" t="s">
        <v>71</v>
      </c>
      <c r="G20" s="10" t="s">
        <v>30</v>
      </c>
      <c r="H20" s="28">
        <f>H21+H23+H24</f>
        <v>54257</v>
      </c>
      <c r="I20" s="28">
        <f>I21+I23+I24</f>
        <v>31327.146</v>
      </c>
      <c r="J20" s="28">
        <f>SUM(J21:J24)</f>
        <v>12302.900000000001</v>
      </c>
      <c r="K20" s="28">
        <f aca="true" t="shared" si="2" ref="K20:P20">SUM(K21:K24)</f>
        <v>6693</v>
      </c>
      <c r="L20" s="28">
        <f t="shared" si="2"/>
        <v>6440.7</v>
      </c>
      <c r="M20" s="28">
        <f t="shared" si="2"/>
        <v>6188.4</v>
      </c>
      <c r="N20" s="28">
        <f t="shared" si="2"/>
        <v>7770.7</v>
      </c>
      <c r="O20" s="28">
        <f t="shared" si="2"/>
        <v>7770.7</v>
      </c>
      <c r="P20" s="28">
        <f t="shared" si="2"/>
        <v>7770.7</v>
      </c>
    </row>
    <row r="21" spans="1:16" ht="120">
      <c r="A21" s="1"/>
      <c r="B21" s="6" t="s">
        <v>16</v>
      </c>
      <c r="C21" s="23" t="s">
        <v>96</v>
      </c>
      <c r="D21" s="12">
        <v>992</v>
      </c>
      <c r="E21" s="12" t="s">
        <v>33</v>
      </c>
      <c r="F21" s="12" t="s">
        <v>72</v>
      </c>
      <c r="G21" s="12" t="s">
        <v>36</v>
      </c>
      <c r="H21" s="29">
        <v>26000</v>
      </c>
      <c r="I21" s="29">
        <v>7770.7</v>
      </c>
      <c r="J21" s="29">
        <v>6787.3</v>
      </c>
      <c r="K21" s="29">
        <v>6693</v>
      </c>
      <c r="L21" s="29">
        <v>6440.7</v>
      </c>
      <c r="M21" s="29">
        <v>6188.4</v>
      </c>
      <c r="N21" s="29">
        <v>7770.7</v>
      </c>
      <c r="O21" s="29">
        <v>7770.7</v>
      </c>
      <c r="P21" s="29">
        <v>7770.7</v>
      </c>
    </row>
    <row r="22" spans="1:16" ht="120">
      <c r="A22" s="58"/>
      <c r="B22" s="23" t="s">
        <v>82</v>
      </c>
      <c r="C22" s="23" t="s">
        <v>96</v>
      </c>
      <c r="D22" s="12">
        <v>993</v>
      </c>
      <c r="E22" s="12" t="s">
        <v>80</v>
      </c>
      <c r="F22" s="12" t="s">
        <v>81</v>
      </c>
      <c r="G22" s="12" t="s">
        <v>79</v>
      </c>
      <c r="H22" s="29"/>
      <c r="I22" s="29"/>
      <c r="J22" s="29">
        <v>4510.6</v>
      </c>
      <c r="K22" s="29"/>
      <c r="L22" s="29"/>
      <c r="M22" s="29"/>
      <c r="N22" s="29"/>
      <c r="O22" s="29"/>
      <c r="P22" s="29"/>
    </row>
    <row r="23" spans="1:16" ht="120">
      <c r="A23" s="1"/>
      <c r="B23" s="6" t="s">
        <v>17</v>
      </c>
      <c r="C23" s="23" t="s">
        <v>96</v>
      </c>
      <c r="D23" s="12">
        <v>992</v>
      </c>
      <c r="E23" s="12" t="s">
        <v>34</v>
      </c>
      <c r="F23" s="12" t="s">
        <v>35</v>
      </c>
      <c r="G23" s="12" t="s">
        <v>37</v>
      </c>
      <c r="H23" s="29">
        <v>27542</v>
      </c>
      <c r="I23" s="29">
        <v>22707.046</v>
      </c>
      <c r="J23" s="29"/>
      <c r="K23" s="29"/>
      <c r="L23" s="53"/>
      <c r="M23" s="53"/>
      <c r="N23" s="53"/>
      <c r="O23" s="53"/>
      <c r="P23" s="30"/>
    </row>
    <row r="24" spans="1:16" ht="120">
      <c r="A24" s="1"/>
      <c r="B24" s="6" t="s">
        <v>18</v>
      </c>
      <c r="C24" s="23" t="s">
        <v>96</v>
      </c>
      <c r="D24" s="12">
        <v>992</v>
      </c>
      <c r="E24" s="12" t="s">
        <v>38</v>
      </c>
      <c r="F24" s="12" t="s">
        <v>73</v>
      </c>
      <c r="G24" s="12" t="s">
        <v>39</v>
      </c>
      <c r="H24" s="29">
        <v>715</v>
      </c>
      <c r="I24" s="29">
        <v>849.4</v>
      </c>
      <c r="J24" s="29">
        <v>1005</v>
      </c>
      <c r="K24" s="29"/>
      <c r="L24" s="29"/>
      <c r="M24" s="29"/>
      <c r="N24" s="29"/>
      <c r="O24" s="29"/>
      <c r="P24" s="29"/>
    </row>
    <row r="25" spans="1:16" ht="128.25">
      <c r="A25" s="3" t="s">
        <v>19</v>
      </c>
      <c r="B25" s="9" t="s">
        <v>15</v>
      </c>
      <c r="C25" s="5" t="s">
        <v>96</v>
      </c>
      <c r="D25" s="12" t="s">
        <v>40</v>
      </c>
      <c r="E25" s="12" t="s">
        <v>24</v>
      </c>
      <c r="F25" s="12" t="s">
        <v>32</v>
      </c>
      <c r="G25" s="12" t="s">
        <v>30</v>
      </c>
      <c r="H25" s="28">
        <f>H26+H27</f>
        <v>6614</v>
      </c>
      <c r="I25" s="28">
        <f aca="true" t="shared" si="3" ref="I25:P25">I26+I27</f>
        <v>4343.1</v>
      </c>
      <c r="J25" s="28">
        <f t="shared" si="3"/>
        <v>2691.9</v>
      </c>
      <c r="K25" s="28">
        <f t="shared" si="3"/>
        <v>3699.7</v>
      </c>
      <c r="L25" s="28">
        <f t="shared" si="3"/>
        <v>2699.7</v>
      </c>
      <c r="M25" s="28">
        <f t="shared" si="3"/>
        <v>2699.7</v>
      </c>
      <c r="N25" s="28">
        <f t="shared" si="3"/>
        <v>2699.7</v>
      </c>
      <c r="O25" s="28">
        <f t="shared" si="3"/>
        <v>2699.7</v>
      </c>
      <c r="P25" s="28">
        <f t="shared" si="3"/>
        <v>2699.7</v>
      </c>
    </row>
    <row r="26" spans="1:16" ht="120">
      <c r="A26" s="1"/>
      <c r="B26" s="7" t="s">
        <v>20</v>
      </c>
      <c r="C26" s="23" t="s">
        <v>96</v>
      </c>
      <c r="D26" s="12" t="s">
        <v>40</v>
      </c>
      <c r="E26" s="12" t="s">
        <v>41</v>
      </c>
      <c r="F26" s="12" t="s">
        <v>42</v>
      </c>
      <c r="G26" s="12" t="s">
        <v>43</v>
      </c>
      <c r="H26" s="29">
        <v>6614</v>
      </c>
      <c r="I26" s="29">
        <v>4343.1</v>
      </c>
      <c r="J26" s="29">
        <v>2507.6</v>
      </c>
      <c r="K26" s="29">
        <v>3699.7</v>
      </c>
      <c r="L26" s="29">
        <v>2699.7</v>
      </c>
      <c r="M26" s="29">
        <v>2699.7</v>
      </c>
      <c r="N26" s="29">
        <v>2699.7</v>
      </c>
      <c r="O26" s="29">
        <v>2699.7</v>
      </c>
      <c r="P26" s="29">
        <v>2699.7</v>
      </c>
    </row>
    <row r="27" spans="1:16" ht="120">
      <c r="A27" s="61"/>
      <c r="B27" s="7" t="s">
        <v>83</v>
      </c>
      <c r="C27" s="23" t="s">
        <v>96</v>
      </c>
      <c r="D27" s="12" t="s">
        <v>50</v>
      </c>
      <c r="E27" s="12" t="s">
        <v>80</v>
      </c>
      <c r="F27" s="12" t="s">
        <v>84</v>
      </c>
      <c r="G27" s="12" t="s">
        <v>79</v>
      </c>
      <c r="H27" s="29"/>
      <c r="I27" s="29"/>
      <c r="J27" s="29">
        <v>184.3</v>
      </c>
      <c r="K27" s="29"/>
      <c r="L27" s="29"/>
      <c r="M27" s="29"/>
      <c r="N27" s="29"/>
      <c r="O27" s="29"/>
      <c r="P27" s="29"/>
    </row>
    <row r="28" spans="1:16" ht="128.25">
      <c r="A28" s="3" t="s">
        <v>21</v>
      </c>
      <c r="B28" s="9" t="s">
        <v>89</v>
      </c>
      <c r="C28" s="5" t="s">
        <v>96</v>
      </c>
      <c r="D28" s="12">
        <v>992</v>
      </c>
      <c r="E28" s="12" t="s">
        <v>24</v>
      </c>
      <c r="F28" s="12" t="s">
        <v>69</v>
      </c>
      <c r="G28" s="12" t="s">
        <v>30</v>
      </c>
      <c r="H28" s="28">
        <f>H29</f>
        <v>27.6</v>
      </c>
      <c r="I28" s="28">
        <f>I29</f>
        <v>1.8</v>
      </c>
      <c r="J28" s="28">
        <f>J29</f>
        <v>0</v>
      </c>
      <c r="K28" s="31">
        <f>K29</f>
        <v>0</v>
      </c>
      <c r="L28" s="53"/>
      <c r="M28" s="53"/>
      <c r="N28" s="53"/>
      <c r="O28" s="53"/>
      <c r="P28" s="30"/>
    </row>
    <row r="29" spans="1:16" ht="120">
      <c r="A29" s="1"/>
      <c r="B29" s="7" t="s">
        <v>22</v>
      </c>
      <c r="C29" s="23" t="s">
        <v>96</v>
      </c>
      <c r="D29" s="12" t="s">
        <v>50</v>
      </c>
      <c r="E29" s="12" t="s">
        <v>48</v>
      </c>
      <c r="F29" s="12" t="s">
        <v>70</v>
      </c>
      <c r="G29" s="12" t="s">
        <v>49</v>
      </c>
      <c r="H29" s="32">
        <v>27.6</v>
      </c>
      <c r="I29" s="32">
        <v>1.8</v>
      </c>
      <c r="J29" s="32"/>
      <c r="K29" s="32"/>
      <c r="L29" s="53"/>
      <c r="M29" s="53"/>
      <c r="N29" s="53"/>
      <c r="O29" s="53"/>
      <c r="P29" s="30"/>
    </row>
    <row r="30" spans="1:16" ht="128.25">
      <c r="A30" s="3" t="s">
        <v>19</v>
      </c>
      <c r="B30" s="9" t="s">
        <v>65</v>
      </c>
      <c r="C30" s="23" t="s">
        <v>96</v>
      </c>
      <c r="D30" s="12">
        <v>992</v>
      </c>
      <c r="E30" s="12" t="s">
        <v>24</v>
      </c>
      <c r="F30" s="12" t="s">
        <v>74</v>
      </c>
      <c r="G30" s="12"/>
      <c r="H30" s="32">
        <f>H31</f>
        <v>0</v>
      </c>
      <c r="I30" s="32">
        <f aca="true" t="shared" si="4" ref="I30:P30">I31</f>
        <v>0</v>
      </c>
      <c r="J30" s="32">
        <f t="shared" si="4"/>
        <v>0</v>
      </c>
      <c r="K30" s="32">
        <f t="shared" si="4"/>
        <v>0</v>
      </c>
      <c r="L30" s="32">
        <f t="shared" si="4"/>
        <v>4462.2</v>
      </c>
      <c r="M30" s="32">
        <f t="shared" si="4"/>
        <v>9106.6</v>
      </c>
      <c r="N30" s="32">
        <f t="shared" si="4"/>
        <v>0</v>
      </c>
      <c r="O30" s="32">
        <f t="shared" si="4"/>
        <v>0</v>
      </c>
      <c r="P30" s="32">
        <f t="shared" si="4"/>
        <v>0</v>
      </c>
    </row>
    <row r="31" spans="1:16" ht="120">
      <c r="A31" s="3"/>
      <c r="B31" s="7" t="s">
        <v>75</v>
      </c>
      <c r="C31" s="23" t="s">
        <v>96</v>
      </c>
      <c r="D31" s="12">
        <v>992</v>
      </c>
      <c r="E31" s="12" t="s">
        <v>76</v>
      </c>
      <c r="F31" s="12" t="s">
        <v>78</v>
      </c>
      <c r="G31" s="12" t="s">
        <v>77</v>
      </c>
      <c r="H31" s="32"/>
      <c r="I31" s="32"/>
      <c r="J31" s="32"/>
      <c r="K31" s="32"/>
      <c r="L31" s="54">
        <v>4462.2</v>
      </c>
      <c r="M31" s="54">
        <v>9106.6</v>
      </c>
      <c r="N31" s="53"/>
      <c r="O31" s="53"/>
      <c r="P31" s="30"/>
    </row>
    <row r="32" spans="1:16" ht="120">
      <c r="A32" s="3" t="s">
        <v>19</v>
      </c>
      <c r="B32" s="7" t="s">
        <v>6</v>
      </c>
      <c r="C32" s="23" t="s">
        <v>96</v>
      </c>
      <c r="D32" s="12">
        <v>992</v>
      </c>
      <c r="E32" s="12" t="s">
        <v>24</v>
      </c>
      <c r="F32" s="12"/>
      <c r="G32" s="12"/>
      <c r="H32" s="33"/>
      <c r="I32" s="33"/>
      <c r="J32" s="33"/>
      <c r="K32" s="33"/>
      <c r="L32" s="53"/>
      <c r="M32" s="53"/>
      <c r="N32" s="53"/>
      <c r="O32" s="53"/>
      <c r="P32" s="30"/>
    </row>
    <row r="33" spans="1:16" ht="120">
      <c r="A33" s="3" t="s">
        <v>19</v>
      </c>
      <c r="B33" s="7" t="s">
        <v>90</v>
      </c>
      <c r="C33" s="23" t="s">
        <v>96</v>
      </c>
      <c r="D33" s="12">
        <v>992</v>
      </c>
      <c r="E33" s="12" t="s">
        <v>24</v>
      </c>
      <c r="F33" s="12"/>
      <c r="G33" s="12"/>
      <c r="H33" s="33"/>
      <c r="I33" s="33"/>
      <c r="J33" s="33"/>
      <c r="K33" s="33"/>
      <c r="L33" s="53"/>
      <c r="M33" s="53"/>
      <c r="N33" s="53"/>
      <c r="O33" s="53"/>
      <c r="P33" s="30"/>
    </row>
    <row r="34" spans="1:16" ht="120">
      <c r="A34" s="3" t="s">
        <v>19</v>
      </c>
      <c r="B34" s="7" t="s">
        <v>8</v>
      </c>
      <c r="C34" s="23" t="s">
        <v>96</v>
      </c>
      <c r="D34" s="12">
        <v>992</v>
      </c>
      <c r="E34" s="12" t="s">
        <v>24</v>
      </c>
      <c r="F34" s="12"/>
      <c r="G34" s="12"/>
      <c r="H34" s="33"/>
      <c r="I34" s="33"/>
      <c r="J34" s="33"/>
      <c r="K34" s="33"/>
      <c r="L34" s="53"/>
      <c r="M34" s="53"/>
      <c r="N34" s="53"/>
      <c r="O34" s="53"/>
      <c r="P34" s="30"/>
    </row>
    <row r="35" spans="1:16" ht="120">
      <c r="A35" s="3" t="s">
        <v>19</v>
      </c>
      <c r="B35" s="7" t="s">
        <v>9</v>
      </c>
      <c r="C35" s="23" t="s">
        <v>96</v>
      </c>
      <c r="D35" s="12">
        <v>992</v>
      </c>
      <c r="E35" s="12" t="s">
        <v>24</v>
      </c>
      <c r="F35" s="12"/>
      <c r="G35" s="12"/>
      <c r="H35" s="33"/>
      <c r="I35" s="33"/>
      <c r="J35" s="33"/>
      <c r="K35" s="33"/>
      <c r="L35" s="53"/>
      <c r="M35" s="53"/>
      <c r="N35" s="53"/>
      <c r="O35" s="53"/>
      <c r="P35" s="30"/>
    </row>
    <row r="36" spans="1:16" ht="120">
      <c r="A36" s="3" t="s">
        <v>19</v>
      </c>
      <c r="B36" s="7" t="s">
        <v>10</v>
      </c>
      <c r="C36" s="23" t="s">
        <v>96</v>
      </c>
      <c r="D36" s="12">
        <v>992</v>
      </c>
      <c r="E36" s="12" t="s">
        <v>24</v>
      </c>
      <c r="F36" s="12"/>
      <c r="G36" s="12"/>
      <c r="H36" s="33"/>
      <c r="I36" s="33"/>
      <c r="J36" s="33"/>
      <c r="K36" s="33"/>
      <c r="L36" s="53"/>
      <c r="M36" s="53"/>
      <c r="N36" s="53"/>
      <c r="O36" s="53"/>
      <c r="P36" s="30"/>
    </row>
    <row r="37" spans="1:16" ht="120">
      <c r="A37" s="3" t="s">
        <v>19</v>
      </c>
      <c r="B37" s="7" t="s">
        <v>91</v>
      </c>
      <c r="C37" s="23" t="s">
        <v>96</v>
      </c>
      <c r="D37" s="12">
        <v>992</v>
      </c>
      <c r="E37" s="12" t="s">
        <v>24</v>
      </c>
      <c r="F37" s="12"/>
      <c r="G37" s="12"/>
      <c r="H37" s="33"/>
      <c r="I37" s="33"/>
      <c r="J37" s="33"/>
      <c r="K37" s="33"/>
      <c r="L37" s="53"/>
      <c r="M37" s="53"/>
      <c r="N37" s="53"/>
      <c r="O37" s="53"/>
      <c r="P37" s="30"/>
    </row>
    <row r="38" spans="1:16" ht="135">
      <c r="A38" s="3" t="s">
        <v>19</v>
      </c>
      <c r="B38" s="7" t="s">
        <v>12</v>
      </c>
      <c r="C38" s="23" t="s">
        <v>96</v>
      </c>
      <c r="D38" s="12">
        <v>992</v>
      </c>
      <c r="E38" s="12" t="s">
        <v>24</v>
      </c>
      <c r="F38" s="12"/>
      <c r="G38" s="12"/>
      <c r="H38" s="33"/>
      <c r="I38" s="33"/>
      <c r="J38" s="33"/>
      <c r="K38" s="33"/>
      <c r="L38" s="53"/>
      <c r="M38" s="53"/>
      <c r="N38" s="53"/>
      <c r="O38" s="53"/>
      <c r="P38" s="30"/>
    </row>
    <row r="39" spans="1:16" ht="120">
      <c r="A39" s="3" t="s">
        <v>19</v>
      </c>
      <c r="B39" s="7" t="s">
        <v>92</v>
      </c>
      <c r="C39" s="23" t="s">
        <v>96</v>
      </c>
      <c r="D39" s="12">
        <v>992</v>
      </c>
      <c r="E39" s="12" t="s">
        <v>24</v>
      </c>
      <c r="F39" s="12"/>
      <c r="G39" s="12"/>
      <c r="H39" s="33"/>
      <c r="I39" s="33"/>
      <c r="J39" s="33"/>
      <c r="K39" s="33"/>
      <c r="L39" s="53"/>
      <c r="M39" s="53"/>
      <c r="N39" s="53"/>
      <c r="O39" s="53"/>
      <c r="P39" s="30"/>
    </row>
    <row r="40" spans="1:16" ht="120">
      <c r="A40" s="3" t="s">
        <v>14</v>
      </c>
      <c r="B40" s="7" t="s">
        <v>13</v>
      </c>
      <c r="C40" s="23" t="s">
        <v>96</v>
      </c>
      <c r="D40" s="12">
        <v>992</v>
      </c>
      <c r="E40" s="12" t="s">
        <v>24</v>
      </c>
      <c r="F40" s="12"/>
      <c r="G40" s="12"/>
      <c r="H40" s="33"/>
      <c r="I40" s="33"/>
      <c r="J40" s="33"/>
      <c r="K40" s="33"/>
      <c r="L40" s="53"/>
      <c r="M40" s="53"/>
      <c r="N40" s="53"/>
      <c r="O40" s="53"/>
      <c r="P40" s="30"/>
    </row>
    <row r="41" spans="1:16" ht="141.75">
      <c r="A41" s="3" t="s">
        <v>5</v>
      </c>
      <c r="B41" s="8" t="s">
        <v>94</v>
      </c>
      <c r="C41" s="23" t="s">
        <v>96</v>
      </c>
      <c r="D41" s="10">
        <v>992</v>
      </c>
      <c r="E41" s="10" t="s">
        <v>24</v>
      </c>
      <c r="F41" s="10" t="s">
        <v>45</v>
      </c>
      <c r="G41" s="10" t="s">
        <v>30</v>
      </c>
      <c r="H41" s="34">
        <f aca="true" t="shared" si="5" ref="H41:P42">H42</f>
        <v>5685</v>
      </c>
      <c r="I41" s="34">
        <f t="shared" si="5"/>
        <v>5614.9</v>
      </c>
      <c r="J41" s="34">
        <f t="shared" si="5"/>
        <v>6238.1</v>
      </c>
      <c r="K41" s="34">
        <f t="shared" si="5"/>
        <v>6220.9</v>
      </c>
      <c r="L41" s="34">
        <f t="shared" si="5"/>
        <v>5931.6</v>
      </c>
      <c r="M41" s="34">
        <f t="shared" si="5"/>
        <v>5881.8</v>
      </c>
      <c r="N41" s="34">
        <f t="shared" si="5"/>
        <v>5922</v>
      </c>
      <c r="O41" s="34">
        <f t="shared" si="5"/>
        <v>5922</v>
      </c>
      <c r="P41" s="34">
        <f t="shared" si="5"/>
        <v>5922</v>
      </c>
    </row>
    <row r="42" spans="1:16" ht="128.25">
      <c r="A42" s="3" t="s">
        <v>19</v>
      </c>
      <c r="B42" s="8" t="s">
        <v>95</v>
      </c>
      <c r="C42" s="5" t="s">
        <v>96</v>
      </c>
      <c r="D42" s="10">
        <v>992</v>
      </c>
      <c r="E42" s="10" t="s">
        <v>24</v>
      </c>
      <c r="F42" s="10" t="s">
        <v>46</v>
      </c>
      <c r="G42" s="10" t="s">
        <v>30</v>
      </c>
      <c r="H42" s="34">
        <f>H43</f>
        <v>5685</v>
      </c>
      <c r="I42" s="34">
        <f t="shared" si="5"/>
        <v>5614.9</v>
      </c>
      <c r="J42" s="34">
        <f>J43+J44</f>
        <v>6238.1</v>
      </c>
      <c r="K42" s="34">
        <f aca="true" t="shared" si="6" ref="K42:P42">K43+K44</f>
        <v>6220.9</v>
      </c>
      <c r="L42" s="34">
        <f t="shared" si="6"/>
        <v>5931.6</v>
      </c>
      <c r="M42" s="34">
        <f t="shared" si="6"/>
        <v>5881.8</v>
      </c>
      <c r="N42" s="34">
        <f t="shared" si="6"/>
        <v>5922</v>
      </c>
      <c r="O42" s="34">
        <f t="shared" si="6"/>
        <v>5922</v>
      </c>
      <c r="P42" s="34">
        <f t="shared" si="6"/>
        <v>5922</v>
      </c>
    </row>
    <row r="43" spans="1:16" ht="130.5" customHeight="1">
      <c r="A43" s="19"/>
      <c r="B43" s="19" t="s">
        <v>23</v>
      </c>
      <c r="C43" s="15" t="s">
        <v>96</v>
      </c>
      <c r="D43" s="12" t="s">
        <v>50</v>
      </c>
      <c r="E43" s="12" t="s">
        <v>44</v>
      </c>
      <c r="F43" s="12" t="s">
        <v>47</v>
      </c>
      <c r="G43" s="12" t="s">
        <v>30</v>
      </c>
      <c r="H43" s="29">
        <v>5685</v>
      </c>
      <c r="I43" s="29">
        <v>5614.9</v>
      </c>
      <c r="J43" s="29">
        <v>6111.8</v>
      </c>
      <c r="K43" s="29">
        <v>6220.9</v>
      </c>
      <c r="L43" s="54">
        <v>5931.6</v>
      </c>
      <c r="M43" s="54">
        <v>5881.8</v>
      </c>
      <c r="N43" s="54">
        <v>5922</v>
      </c>
      <c r="O43" s="54">
        <v>5922</v>
      </c>
      <c r="P43" s="35">
        <v>5922</v>
      </c>
    </row>
    <row r="44" spans="1:16" ht="120">
      <c r="A44" s="25"/>
      <c r="B44" s="59" t="s">
        <v>83</v>
      </c>
      <c r="C44" s="15" t="s">
        <v>96</v>
      </c>
      <c r="D44" s="12" t="s">
        <v>50</v>
      </c>
      <c r="E44" s="12" t="s">
        <v>44</v>
      </c>
      <c r="F44" s="12" t="s">
        <v>85</v>
      </c>
      <c r="G44" s="12" t="s">
        <v>30</v>
      </c>
      <c r="H44" s="29"/>
      <c r="I44" s="29"/>
      <c r="J44" s="29">
        <v>126.3</v>
      </c>
      <c r="K44" s="29"/>
      <c r="L44" s="29"/>
      <c r="M44" s="29"/>
      <c r="N44" s="29"/>
      <c r="O44" s="29"/>
      <c r="P44" s="29"/>
    </row>
  </sheetData>
  <sheetProtection/>
  <mergeCells count="9">
    <mergeCell ref="D17:G17"/>
    <mergeCell ref="D15:G15"/>
    <mergeCell ref="K2:Q2"/>
    <mergeCell ref="A12:P12"/>
    <mergeCell ref="A15:A16"/>
    <mergeCell ref="B15:B16"/>
    <mergeCell ref="C15:C16"/>
    <mergeCell ref="H15:P15"/>
    <mergeCell ref="J4:P4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46" zoomScalePageLayoutView="0" workbookViewId="0" topLeftCell="A4">
      <selection activeCell="C21" sqref="C21"/>
    </sheetView>
  </sheetViews>
  <sheetFormatPr defaultColWidth="9.140625" defaultRowHeight="15"/>
  <cols>
    <col min="1" max="1" width="18.421875" style="0" customWidth="1"/>
    <col min="2" max="2" width="44.8515625" style="0" customWidth="1"/>
    <col min="3" max="3" width="48.140625" style="0" customWidth="1"/>
    <col min="4" max="4" width="9.7109375" style="0" customWidth="1"/>
    <col min="5" max="6" width="10.14062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9.421875" style="0" customWidth="1"/>
    <col min="11" max="11" width="10.28125" style="0" customWidth="1"/>
    <col min="12" max="12" width="9.421875" style="0" bestFit="1" customWidth="1"/>
  </cols>
  <sheetData>
    <row r="1" spans="4:10" ht="134.25" customHeight="1">
      <c r="D1" s="67" t="s">
        <v>98</v>
      </c>
      <c r="E1" s="67"/>
      <c r="F1" s="67"/>
      <c r="G1" s="67"/>
      <c r="H1" s="67"/>
      <c r="I1" s="67"/>
      <c r="J1" s="67"/>
    </row>
    <row r="2" spans="1:10" ht="82.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</row>
    <row r="4" spans="1:12" ht="41.25" customHeight="1">
      <c r="A4" s="69" t="s">
        <v>0</v>
      </c>
      <c r="B4" s="69" t="s">
        <v>64</v>
      </c>
      <c r="C4" s="66" t="s">
        <v>56</v>
      </c>
      <c r="D4" s="66" t="s">
        <v>57</v>
      </c>
      <c r="E4" s="66"/>
      <c r="F4" s="66"/>
      <c r="G4" s="66"/>
      <c r="H4" s="66"/>
      <c r="I4" s="66"/>
      <c r="J4" s="66"/>
      <c r="K4" s="66"/>
      <c r="L4" s="66"/>
    </row>
    <row r="5" spans="1:12" ht="15.75">
      <c r="A5" s="69"/>
      <c r="B5" s="69"/>
      <c r="C5" s="66"/>
      <c r="D5" s="20">
        <v>2017</v>
      </c>
      <c r="E5" s="20">
        <v>2018</v>
      </c>
      <c r="F5" s="20">
        <v>2019</v>
      </c>
      <c r="G5" s="20">
        <v>2020</v>
      </c>
      <c r="H5" s="20">
        <v>2021</v>
      </c>
      <c r="I5" s="20">
        <v>2022</v>
      </c>
      <c r="J5" s="20">
        <v>2023</v>
      </c>
      <c r="K5" s="36">
        <v>2024</v>
      </c>
      <c r="L5" s="37">
        <v>2025</v>
      </c>
    </row>
    <row r="6" spans="1:12" ht="15.75">
      <c r="A6" s="16">
        <v>1</v>
      </c>
      <c r="B6" s="16">
        <v>2</v>
      </c>
      <c r="C6" s="16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</row>
    <row r="7" spans="1:12" ht="19.5" customHeight="1">
      <c r="A7" s="75" t="s">
        <v>4</v>
      </c>
      <c r="B7" s="65" t="s">
        <v>102</v>
      </c>
      <c r="C7" s="18" t="s">
        <v>58</v>
      </c>
      <c r="D7" s="42">
        <f>D8+D10+D11+D13</f>
        <v>66583.6</v>
      </c>
      <c r="E7" s="42">
        <f aca="true" t="shared" si="0" ref="E7:L7">E8+E10+E11+E13</f>
        <v>41286.9</v>
      </c>
      <c r="F7" s="42">
        <f t="shared" si="0"/>
        <v>21232.9</v>
      </c>
      <c r="G7" s="42">
        <f t="shared" si="0"/>
        <v>16613.6</v>
      </c>
      <c r="H7" s="42">
        <f t="shared" si="0"/>
        <v>19534.2</v>
      </c>
      <c r="I7" s="42">
        <f t="shared" si="0"/>
        <v>23876.5</v>
      </c>
      <c r="J7" s="42">
        <f t="shared" si="0"/>
        <v>16392.4</v>
      </c>
      <c r="K7" s="42">
        <f t="shared" si="0"/>
        <v>16392.4</v>
      </c>
      <c r="L7" s="42">
        <f t="shared" si="0"/>
        <v>16392.4</v>
      </c>
    </row>
    <row r="8" spans="1:12" ht="15" customHeight="1">
      <c r="A8" s="75"/>
      <c r="B8" s="65"/>
      <c r="C8" s="71" t="s">
        <v>105</v>
      </c>
      <c r="D8" s="71">
        <f>D15+D21</f>
        <v>12326.6</v>
      </c>
      <c r="E8" s="71">
        <f aca="true" t="shared" si="1" ref="E8:L8">E15+E21</f>
        <v>9959.8</v>
      </c>
      <c r="F8" s="71">
        <f t="shared" si="1"/>
        <v>14591.3</v>
      </c>
      <c r="G8" s="71">
        <f t="shared" si="1"/>
        <v>11175.7</v>
      </c>
      <c r="H8" s="71">
        <f t="shared" si="1"/>
        <v>14348.6</v>
      </c>
      <c r="I8" s="71">
        <f t="shared" si="1"/>
        <v>18943.2</v>
      </c>
      <c r="J8" s="71">
        <f t="shared" si="1"/>
        <v>8621.7</v>
      </c>
      <c r="K8" s="71">
        <f t="shared" si="1"/>
        <v>8621.7</v>
      </c>
      <c r="L8" s="71">
        <f t="shared" si="1"/>
        <v>8621.7</v>
      </c>
    </row>
    <row r="9" spans="1:12" ht="23.25" customHeight="1">
      <c r="A9" s="75"/>
      <c r="B9" s="65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1" customHeight="1">
      <c r="A10" s="75"/>
      <c r="B10" s="65"/>
      <c r="C10" s="18" t="s">
        <v>59</v>
      </c>
      <c r="D10" s="42">
        <f>D17</f>
        <v>715</v>
      </c>
      <c r="E10" s="42">
        <f>E17</f>
        <v>849.4</v>
      </c>
      <c r="F10" s="62">
        <f>F17+F22</f>
        <v>1315.6</v>
      </c>
      <c r="G10" s="62"/>
      <c r="H10" s="62"/>
      <c r="I10" s="62"/>
      <c r="J10" s="62"/>
      <c r="K10" s="62"/>
      <c r="L10" s="62"/>
    </row>
    <row r="11" spans="1:12" ht="21.75" customHeight="1">
      <c r="A11" s="75"/>
      <c r="B11" s="65"/>
      <c r="C11" s="71" t="s">
        <v>60</v>
      </c>
      <c r="D11" s="71">
        <f>D18</f>
        <v>53542</v>
      </c>
      <c r="E11" s="71">
        <f aca="true" t="shared" si="2" ref="E11:L11">E18</f>
        <v>30477.7</v>
      </c>
      <c r="F11" s="71">
        <f t="shared" si="2"/>
        <v>5326</v>
      </c>
      <c r="G11" s="71">
        <f t="shared" si="2"/>
        <v>5437.9</v>
      </c>
      <c r="H11" s="71">
        <f t="shared" si="2"/>
        <v>5185.6</v>
      </c>
      <c r="I11" s="71">
        <f t="shared" si="2"/>
        <v>4933.3</v>
      </c>
      <c r="J11" s="71">
        <f t="shared" si="2"/>
        <v>7770.7</v>
      </c>
      <c r="K11" s="71">
        <f t="shared" si="2"/>
        <v>7770.7</v>
      </c>
      <c r="L11" s="71">
        <f t="shared" si="2"/>
        <v>7770.7</v>
      </c>
    </row>
    <row r="12" spans="1:12" ht="13.5" customHeight="1">
      <c r="A12" s="75"/>
      <c r="B12" s="65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50.25" customHeight="1">
      <c r="A13" s="75"/>
      <c r="B13" s="65"/>
      <c r="C13" s="63" t="s">
        <v>106</v>
      </c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8.5" customHeight="1">
      <c r="A14" s="75" t="s">
        <v>61</v>
      </c>
      <c r="B14" s="65" t="s">
        <v>103</v>
      </c>
      <c r="C14" s="18" t="s">
        <v>62</v>
      </c>
      <c r="D14" s="51">
        <f>SUM(D15:D19)</f>
        <v>60898.6</v>
      </c>
      <c r="E14" s="51">
        <f aca="true" t="shared" si="3" ref="E14:L14">SUM(E15:E19)</f>
        <v>35672</v>
      </c>
      <c r="F14" s="51">
        <f t="shared" si="3"/>
        <v>14994.8</v>
      </c>
      <c r="G14" s="51">
        <f t="shared" si="3"/>
        <v>10392.7</v>
      </c>
      <c r="H14" s="51">
        <f t="shared" si="3"/>
        <v>13602.6</v>
      </c>
      <c r="I14" s="51">
        <f t="shared" si="3"/>
        <v>17994.7</v>
      </c>
      <c r="J14" s="51">
        <f t="shared" si="3"/>
        <v>10470.4</v>
      </c>
      <c r="K14" s="51">
        <f t="shared" si="3"/>
        <v>10470.4</v>
      </c>
      <c r="L14" s="51">
        <f t="shared" si="3"/>
        <v>10470.4</v>
      </c>
    </row>
    <row r="15" spans="1:12" ht="15">
      <c r="A15" s="75"/>
      <c r="B15" s="65"/>
      <c r="C15" s="71" t="s">
        <v>107</v>
      </c>
      <c r="D15" s="71">
        <v>6641.6</v>
      </c>
      <c r="E15" s="72">
        <v>4344.9</v>
      </c>
      <c r="F15" s="72">
        <v>8479.5</v>
      </c>
      <c r="G15" s="72">
        <v>4954.8</v>
      </c>
      <c r="H15" s="72">
        <v>8417</v>
      </c>
      <c r="I15" s="72">
        <v>13061.4</v>
      </c>
      <c r="J15" s="72">
        <v>2699.7</v>
      </c>
      <c r="K15" s="72">
        <v>2699.7</v>
      </c>
      <c r="L15" s="72">
        <v>2699.7</v>
      </c>
    </row>
    <row r="16" spans="1:12" ht="31.5" customHeight="1">
      <c r="A16" s="75"/>
      <c r="B16" s="65"/>
      <c r="C16" s="71"/>
      <c r="D16" s="71"/>
      <c r="E16" s="73"/>
      <c r="F16" s="73"/>
      <c r="G16" s="73"/>
      <c r="H16" s="73"/>
      <c r="I16" s="73"/>
      <c r="J16" s="73"/>
      <c r="K16" s="73"/>
      <c r="L16" s="73"/>
    </row>
    <row r="17" spans="1:12" ht="22.5" customHeight="1">
      <c r="A17" s="75"/>
      <c r="B17" s="65"/>
      <c r="C17" s="18" t="s">
        <v>59</v>
      </c>
      <c r="D17" s="29">
        <v>715</v>
      </c>
      <c r="E17" s="29">
        <v>849.4</v>
      </c>
      <c r="F17" s="29">
        <v>1189.3</v>
      </c>
      <c r="G17" s="29"/>
      <c r="H17" s="29"/>
      <c r="I17" s="29"/>
      <c r="J17" s="29"/>
      <c r="K17" s="29"/>
      <c r="L17" s="29"/>
    </row>
    <row r="18" spans="1:12" ht="24" customHeight="1">
      <c r="A18" s="75"/>
      <c r="B18" s="65"/>
      <c r="C18" s="71" t="s">
        <v>60</v>
      </c>
      <c r="D18" s="71">
        <v>53542</v>
      </c>
      <c r="E18" s="71">
        <v>30477.7</v>
      </c>
      <c r="F18" s="71">
        <v>5326</v>
      </c>
      <c r="G18" s="71">
        <v>5437.9</v>
      </c>
      <c r="H18" s="71">
        <v>5185.6</v>
      </c>
      <c r="I18" s="71">
        <v>4933.3</v>
      </c>
      <c r="J18" s="71">
        <v>7770.7</v>
      </c>
      <c r="K18" s="71">
        <v>7770.7</v>
      </c>
      <c r="L18" s="71">
        <v>7770.7</v>
      </c>
    </row>
    <row r="19" spans="1:12" ht="16.5" customHeight="1">
      <c r="A19" s="75"/>
      <c r="B19" s="65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23.25" customHeight="1">
      <c r="A20" s="75" t="s">
        <v>63</v>
      </c>
      <c r="B20" s="71" t="s">
        <v>104</v>
      </c>
      <c r="C20" s="18" t="s">
        <v>62</v>
      </c>
      <c r="D20" s="40">
        <f>SUM(D21:D22)</f>
        <v>5685</v>
      </c>
      <c r="E20" s="40">
        <f aca="true" t="shared" si="4" ref="E20:L20">SUM(E21:E22)</f>
        <v>5614.9</v>
      </c>
      <c r="F20" s="40">
        <f t="shared" si="4"/>
        <v>6238.1</v>
      </c>
      <c r="G20" s="40">
        <f t="shared" si="4"/>
        <v>6220.9</v>
      </c>
      <c r="H20" s="40">
        <f t="shared" si="4"/>
        <v>5931.6</v>
      </c>
      <c r="I20" s="40">
        <f t="shared" si="4"/>
        <v>5881.8</v>
      </c>
      <c r="J20" s="40">
        <f t="shared" si="4"/>
        <v>5922</v>
      </c>
      <c r="K20" s="40">
        <f t="shared" si="4"/>
        <v>5922</v>
      </c>
      <c r="L20" s="40">
        <f t="shared" si="4"/>
        <v>5922</v>
      </c>
    </row>
    <row r="21" spans="1:12" ht="68.25" customHeight="1">
      <c r="A21" s="75"/>
      <c r="B21" s="71"/>
      <c r="C21" s="63" t="s">
        <v>108</v>
      </c>
      <c r="D21" s="40">
        <v>5685</v>
      </c>
      <c r="E21" s="52">
        <v>5614.9</v>
      </c>
      <c r="F21" s="52">
        <v>6111.8</v>
      </c>
      <c r="G21" s="40">
        <v>6220.9</v>
      </c>
      <c r="H21" s="40">
        <v>5931.6</v>
      </c>
      <c r="I21" s="40">
        <v>5881.8</v>
      </c>
      <c r="J21" s="40">
        <v>5922</v>
      </c>
      <c r="K21" s="40">
        <v>5922</v>
      </c>
      <c r="L21" s="40">
        <v>5922</v>
      </c>
    </row>
    <row r="22" spans="1:12" ht="90.75" customHeight="1">
      <c r="A22" s="75"/>
      <c r="B22" s="71"/>
      <c r="C22" s="60" t="s">
        <v>59</v>
      </c>
      <c r="D22" s="41"/>
      <c r="E22" s="42"/>
      <c r="F22" s="42">
        <v>126.3</v>
      </c>
      <c r="G22" s="41"/>
      <c r="H22" s="42"/>
      <c r="I22" s="42"/>
      <c r="J22" s="42"/>
      <c r="K22" s="36"/>
      <c r="L22" s="36"/>
    </row>
  </sheetData>
  <sheetProtection/>
  <mergeCells count="52">
    <mergeCell ref="E8:E9"/>
    <mergeCell ref="F8:F9"/>
    <mergeCell ref="G8:G9"/>
    <mergeCell ref="A4:A5"/>
    <mergeCell ref="B4:B5"/>
    <mergeCell ref="C4:C5"/>
    <mergeCell ref="A7:A13"/>
    <mergeCell ref="C8:C9"/>
    <mergeCell ref="D8:D9"/>
    <mergeCell ref="D4:L4"/>
    <mergeCell ref="C11:C12"/>
    <mergeCell ref="D11:D12"/>
    <mergeCell ref="E11:E12"/>
    <mergeCell ref="F11:F12"/>
    <mergeCell ref="G11:G12"/>
    <mergeCell ref="H11:H12"/>
    <mergeCell ref="H8:H9"/>
    <mergeCell ref="I8:I9"/>
    <mergeCell ref="J8:J9"/>
    <mergeCell ref="K8:K9"/>
    <mergeCell ref="I18:I19"/>
    <mergeCell ref="I11:I12"/>
    <mergeCell ref="J11:J12"/>
    <mergeCell ref="K11:K12"/>
    <mergeCell ref="H15:H16"/>
    <mergeCell ref="A14:A19"/>
    <mergeCell ref="C15:C16"/>
    <mergeCell ref="D15:D16"/>
    <mergeCell ref="E15:E16"/>
    <mergeCell ref="F15:F16"/>
    <mergeCell ref="G15:G16"/>
    <mergeCell ref="G18:G19"/>
    <mergeCell ref="A20:A22"/>
    <mergeCell ref="B20:B22"/>
    <mergeCell ref="B7:B13"/>
    <mergeCell ref="B14:B19"/>
    <mergeCell ref="I15:I16"/>
    <mergeCell ref="J15:J16"/>
    <mergeCell ref="C18:C19"/>
    <mergeCell ref="D18:D19"/>
    <mergeCell ref="E18:E19"/>
    <mergeCell ref="F18:F19"/>
    <mergeCell ref="L8:L9"/>
    <mergeCell ref="L11:L12"/>
    <mergeCell ref="L15:L16"/>
    <mergeCell ref="L18:L19"/>
    <mergeCell ref="D1:J1"/>
    <mergeCell ref="A2:J2"/>
    <mergeCell ref="J18:J19"/>
    <mergeCell ref="K18:K19"/>
    <mergeCell ref="K15:K16"/>
    <mergeCell ref="H18:H19"/>
  </mergeCells>
  <printOptions/>
  <pageMargins left="0.58" right="0.2" top="0.32" bottom="0.2" header="0.2" footer="0.3"/>
  <pageSetup fitToHeight="0" fitToWidth="0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view="pageBreakPreview" zoomScaleNormal="64" zoomScaleSheetLayoutView="100" zoomScalePageLayoutView="0" workbookViewId="0" topLeftCell="C1">
      <selection activeCell="J11" sqref="J11"/>
    </sheetView>
  </sheetViews>
  <sheetFormatPr defaultColWidth="9.140625" defaultRowHeight="15"/>
  <cols>
    <col min="1" max="1" width="30.8515625" style="0" customWidth="1"/>
    <col min="2" max="2" width="17.7109375" style="0" customWidth="1"/>
    <col min="3" max="3" width="12.140625" style="0" customWidth="1"/>
    <col min="4" max="4" width="13.421875" style="0" customWidth="1"/>
    <col min="5" max="5" width="30.28125" style="0" customWidth="1"/>
    <col min="6" max="6" width="6.140625" style="0" customWidth="1"/>
    <col min="7" max="7" width="7.28125" style="0" customWidth="1"/>
    <col min="8" max="8" width="12.8515625" style="0" customWidth="1"/>
    <col min="9" max="9" width="7.00390625" style="0" customWidth="1"/>
    <col min="10" max="10" width="17.8515625" style="0" customWidth="1"/>
    <col min="11" max="11" width="17.57421875" style="0" customWidth="1"/>
    <col min="12" max="12" width="15.421875" style="0" customWidth="1"/>
    <col min="13" max="13" width="16.7109375" style="0" customWidth="1"/>
    <col min="14" max="14" width="13.140625" style="0" customWidth="1"/>
  </cols>
  <sheetData>
    <row r="2" spans="5:14" ht="154.5" customHeight="1">
      <c r="E2" s="57"/>
      <c r="J2" s="67" t="s">
        <v>99</v>
      </c>
      <c r="K2" s="67"/>
      <c r="L2" s="67"/>
      <c r="M2" s="67"/>
      <c r="N2" s="39"/>
    </row>
    <row r="5" spans="1:13" ht="56.25" customHeight="1">
      <c r="A5" s="81" t="s">
        <v>101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ht="15.75">
      <c r="A6" s="13"/>
    </row>
    <row r="7" ht="15.75">
      <c r="A7" s="14"/>
    </row>
    <row r="8" spans="1:14" ht="50.25" customHeight="1">
      <c r="A8" s="69" t="s">
        <v>1</v>
      </c>
      <c r="B8" s="66" t="s">
        <v>2</v>
      </c>
      <c r="C8" s="76" t="s">
        <v>51</v>
      </c>
      <c r="D8" s="77"/>
      <c r="E8" s="78" t="s">
        <v>54</v>
      </c>
      <c r="F8" s="66" t="s">
        <v>55</v>
      </c>
      <c r="G8" s="66"/>
      <c r="H8" s="66"/>
      <c r="I8" s="66"/>
      <c r="J8" s="66" t="s">
        <v>67</v>
      </c>
      <c r="K8" s="66"/>
      <c r="L8" s="66"/>
      <c r="M8" s="66"/>
      <c r="N8" s="66"/>
    </row>
    <row r="9" spans="1:14" ht="51" customHeight="1">
      <c r="A9" s="69"/>
      <c r="B9" s="66"/>
      <c r="C9" s="22" t="s">
        <v>52</v>
      </c>
      <c r="D9" s="22" t="s">
        <v>53</v>
      </c>
      <c r="E9" s="79"/>
      <c r="F9" s="22" t="s">
        <v>26</v>
      </c>
      <c r="G9" s="22" t="s">
        <v>27</v>
      </c>
      <c r="H9" s="22" t="s">
        <v>28</v>
      </c>
      <c r="I9" s="22" t="s">
        <v>29</v>
      </c>
      <c r="J9" s="24">
        <v>2017</v>
      </c>
      <c r="K9" s="24">
        <v>2018</v>
      </c>
      <c r="L9" s="24">
        <v>2019</v>
      </c>
      <c r="M9" s="24"/>
      <c r="N9" s="56"/>
    </row>
    <row r="10" spans="1:14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65">
        <v>6</v>
      </c>
      <c r="G10" s="65"/>
      <c r="H10" s="65"/>
      <c r="I10" s="65"/>
      <c r="J10" s="21">
        <v>7</v>
      </c>
      <c r="K10" s="21">
        <v>8</v>
      </c>
      <c r="L10" s="21">
        <v>9</v>
      </c>
      <c r="M10" s="21"/>
      <c r="N10" s="55"/>
    </row>
    <row r="11" spans="1:14" ht="124.5" customHeight="1">
      <c r="A11" s="64" t="s">
        <v>86</v>
      </c>
      <c r="B11" s="23" t="s">
        <v>96</v>
      </c>
      <c r="C11" s="5">
        <v>2017</v>
      </c>
      <c r="D11" s="5">
        <v>2025</v>
      </c>
      <c r="E11" s="5"/>
      <c r="F11" s="10">
        <v>992</v>
      </c>
      <c r="G11" s="10" t="s">
        <v>24</v>
      </c>
      <c r="H11" s="10" t="s">
        <v>25</v>
      </c>
      <c r="I11" s="10" t="s">
        <v>30</v>
      </c>
      <c r="J11" s="43">
        <f>J12+J34</f>
        <v>65695</v>
      </c>
      <c r="K11" s="43">
        <f>K12+K34</f>
        <v>41247.100000000006</v>
      </c>
      <c r="L11" s="43">
        <f>L12+L34</f>
        <v>21220.4</v>
      </c>
      <c r="M11" s="43">
        <f>M12+M34</f>
        <v>0</v>
      </c>
      <c r="N11" s="43">
        <f>N12+N34</f>
        <v>0</v>
      </c>
    </row>
    <row r="12" spans="1:14" ht="146.25" customHeight="1">
      <c r="A12" s="64" t="s">
        <v>87</v>
      </c>
      <c r="B12" s="23" t="s">
        <v>96</v>
      </c>
      <c r="C12" s="5">
        <v>2017</v>
      </c>
      <c r="D12" s="5">
        <v>2025</v>
      </c>
      <c r="E12" s="5"/>
      <c r="F12" s="10">
        <v>992</v>
      </c>
      <c r="G12" s="10" t="s">
        <v>24</v>
      </c>
      <c r="H12" s="10" t="s">
        <v>31</v>
      </c>
      <c r="I12" s="10" t="s">
        <v>30</v>
      </c>
      <c r="J12" s="44">
        <f>J13+J18+J21+J23+J25+J26+J27+J28+J29+J30+J31+J32+J33</f>
        <v>60064.799999999996</v>
      </c>
      <c r="K12" s="44">
        <f>K13+K18+K21+K23+K25+K26+K27+K28+K29+K30+K31+K32+K33</f>
        <v>35632.200000000004</v>
      </c>
      <c r="L12" s="44">
        <f>L13+L18+L21+L23+L25+L26+L27+L28+L29+L30+L31+L32+L33</f>
        <v>14994.800000000001</v>
      </c>
      <c r="M12" s="44">
        <f>M13+M18+M21+M23+M25+M26+M27+M28+M29+M30+M31+M32+M33</f>
        <v>0</v>
      </c>
      <c r="N12" s="44">
        <f>N13+N18+N21+N23+N25+N26+N27+N28+N29+N30+N31+N32+N33</f>
        <v>0</v>
      </c>
    </row>
    <row r="13" spans="1:14" ht="261.75" customHeight="1">
      <c r="A13" s="23" t="s">
        <v>88</v>
      </c>
      <c r="B13" s="23" t="s">
        <v>96</v>
      </c>
      <c r="C13" s="5">
        <v>2017</v>
      </c>
      <c r="D13" s="5">
        <v>2025</v>
      </c>
      <c r="E13" s="23" t="s">
        <v>115</v>
      </c>
      <c r="F13" s="10">
        <v>992</v>
      </c>
      <c r="G13" s="10" t="s">
        <v>24</v>
      </c>
      <c r="H13" s="10" t="s">
        <v>32</v>
      </c>
      <c r="I13" s="10" t="s">
        <v>30</v>
      </c>
      <c r="J13" s="45">
        <f>J14+J15+J17</f>
        <v>54257</v>
      </c>
      <c r="K13" s="45">
        <f>K14+K15+K17</f>
        <v>31327.100000000002</v>
      </c>
      <c r="L13" s="45">
        <f>L14+L15+L16+L17</f>
        <v>12302.900000000001</v>
      </c>
      <c r="M13" s="45">
        <f>M14+M15+M17</f>
        <v>0</v>
      </c>
      <c r="N13" s="45">
        <f>N14+N15+N17</f>
        <v>0</v>
      </c>
    </row>
    <row r="14" spans="1:14" ht="120">
      <c r="A14" s="23" t="s">
        <v>16</v>
      </c>
      <c r="B14" s="23" t="s">
        <v>96</v>
      </c>
      <c r="C14" s="5">
        <v>2017</v>
      </c>
      <c r="D14" s="5">
        <v>2025</v>
      </c>
      <c r="E14" s="5"/>
      <c r="F14" s="12">
        <v>992</v>
      </c>
      <c r="G14" s="12" t="s">
        <v>33</v>
      </c>
      <c r="H14" s="12" t="s">
        <v>72</v>
      </c>
      <c r="I14" s="12" t="s">
        <v>36</v>
      </c>
      <c r="J14" s="46">
        <v>26000</v>
      </c>
      <c r="K14" s="46">
        <v>7770.7</v>
      </c>
      <c r="L14" s="46">
        <v>6787.3</v>
      </c>
      <c r="M14" s="46"/>
      <c r="N14" s="46"/>
    </row>
    <row r="15" spans="1:14" ht="64.5" customHeight="1">
      <c r="A15" s="23" t="s">
        <v>17</v>
      </c>
      <c r="B15" s="23" t="s">
        <v>96</v>
      </c>
      <c r="C15" s="5">
        <v>2017</v>
      </c>
      <c r="D15" s="5">
        <v>2025</v>
      </c>
      <c r="E15" s="5"/>
      <c r="F15" s="12">
        <v>992</v>
      </c>
      <c r="G15" s="12" t="s">
        <v>34</v>
      </c>
      <c r="H15" s="12" t="s">
        <v>35</v>
      </c>
      <c r="I15" s="12" t="s">
        <v>37</v>
      </c>
      <c r="J15" s="46">
        <v>27542</v>
      </c>
      <c r="K15" s="46">
        <v>22707</v>
      </c>
      <c r="L15" s="46"/>
      <c r="M15" s="46"/>
      <c r="N15" s="46"/>
    </row>
    <row r="16" spans="1:14" ht="64.5" customHeight="1">
      <c r="A16" s="23" t="s">
        <v>82</v>
      </c>
      <c r="B16" s="23" t="s">
        <v>96</v>
      </c>
      <c r="C16" s="5">
        <v>2017</v>
      </c>
      <c r="D16" s="5">
        <v>2025</v>
      </c>
      <c r="E16" s="5"/>
      <c r="F16" s="12">
        <v>993</v>
      </c>
      <c r="G16" s="12" t="s">
        <v>80</v>
      </c>
      <c r="H16" s="12" t="s">
        <v>81</v>
      </c>
      <c r="I16" s="12" t="s">
        <v>79</v>
      </c>
      <c r="J16" s="46"/>
      <c r="K16" s="46"/>
      <c r="L16" s="46">
        <v>4510.6</v>
      </c>
      <c r="M16" s="46"/>
      <c r="N16" s="46"/>
    </row>
    <row r="17" spans="1:14" ht="75" customHeight="1">
      <c r="A17" s="23" t="s">
        <v>18</v>
      </c>
      <c r="B17" s="23" t="s">
        <v>96</v>
      </c>
      <c r="C17" s="5">
        <v>2017</v>
      </c>
      <c r="D17" s="5">
        <v>2025</v>
      </c>
      <c r="E17" s="5"/>
      <c r="F17" s="12">
        <v>992</v>
      </c>
      <c r="G17" s="12" t="s">
        <v>38</v>
      </c>
      <c r="H17" s="12" t="s">
        <v>73</v>
      </c>
      <c r="I17" s="12" t="s">
        <v>39</v>
      </c>
      <c r="J17" s="46">
        <v>715</v>
      </c>
      <c r="K17" s="46">
        <v>849.4</v>
      </c>
      <c r="L17" s="46">
        <v>1005</v>
      </c>
      <c r="M17" s="46"/>
      <c r="N17" s="46"/>
    </row>
    <row r="18" spans="1:14" ht="102" customHeight="1">
      <c r="A18" s="23" t="s">
        <v>109</v>
      </c>
      <c r="B18" s="23" t="s">
        <v>96</v>
      </c>
      <c r="C18" s="5">
        <v>2017</v>
      </c>
      <c r="D18" s="5">
        <v>2025</v>
      </c>
      <c r="E18" s="5"/>
      <c r="F18" s="12" t="s">
        <v>40</v>
      </c>
      <c r="G18" s="12" t="s">
        <v>24</v>
      </c>
      <c r="H18" s="12" t="s">
        <v>32</v>
      </c>
      <c r="I18" s="12" t="s">
        <v>30</v>
      </c>
      <c r="J18" s="45">
        <f>J19</f>
        <v>5780.2</v>
      </c>
      <c r="K18" s="45">
        <f>K19</f>
        <v>4303.7</v>
      </c>
      <c r="L18" s="45">
        <f>L19+L20</f>
        <v>2691.9</v>
      </c>
      <c r="M18" s="45">
        <f>M19</f>
        <v>0</v>
      </c>
      <c r="N18" s="45">
        <f>N19</f>
        <v>0</v>
      </c>
    </row>
    <row r="19" spans="1:14" ht="110.25" customHeight="1">
      <c r="A19" s="23" t="s">
        <v>20</v>
      </c>
      <c r="B19" s="23" t="s">
        <v>96</v>
      </c>
      <c r="C19" s="5">
        <v>2017</v>
      </c>
      <c r="D19" s="5">
        <v>2025</v>
      </c>
      <c r="E19" s="5"/>
      <c r="F19" s="12" t="s">
        <v>40</v>
      </c>
      <c r="G19" s="12" t="s">
        <v>41</v>
      </c>
      <c r="H19" s="12" t="s">
        <v>42</v>
      </c>
      <c r="I19" s="12" t="s">
        <v>43</v>
      </c>
      <c r="J19" s="46">
        <v>5780.2</v>
      </c>
      <c r="K19" s="46">
        <v>4303.7</v>
      </c>
      <c r="L19" s="46">
        <v>2507.6</v>
      </c>
      <c r="M19" s="46"/>
      <c r="N19" s="46"/>
    </row>
    <row r="20" spans="1:14" ht="110.25" customHeight="1">
      <c r="A20" s="23" t="s">
        <v>83</v>
      </c>
      <c r="B20" s="23" t="s">
        <v>96</v>
      </c>
      <c r="C20" s="5">
        <v>2017</v>
      </c>
      <c r="D20" s="5">
        <v>2025</v>
      </c>
      <c r="E20" s="5"/>
      <c r="F20" s="12">
        <v>993</v>
      </c>
      <c r="G20" s="12" t="s">
        <v>80</v>
      </c>
      <c r="H20" s="12" t="s">
        <v>84</v>
      </c>
      <c r="I20" s="12" t="s">
        <v>79</v>
      </c>
      <c r="J20" s="46"/>
      <c r="K20" s="46"/>
      <c r="L20" s="46">
        <v>184.3</v>
      </c>
      <c r="M20" s="46"/>
      <c r="N20" s="46"/>
    </row>
    <row r="21" spans="1:14" ht="135.75" customHeight="1">
      <c r="A21" s="23" t="s">
        <v>110</v>
      </c>
      <c r="B21" s="23" t="s">
        <v>96</v>
      </c>
      <c r="C21" s="5">
        <v>2017</v>
      </c>
      <c r="D21" s="5">
        <v>2025</v>
      </c>
      <c r="E21" s="23" t="s">
        <v>111</v>
      </c>
      <c r="F21" s="12">
        <v>992</v>
      </c>
      <c r="G21" s="12" t="s">
        <v>24</v>
      </c>
      <c r="H21" s="12" t="s">
        <v>69</v>
      </c>
      <c r="I21" s="12" t="s">
        <v>30</v>
      </c>
      <c r="J21" s="45">
        <f>J22</f>
        <v>27.6</v>
      </c>
      <c r="K21" s="45">
        <f>K22</f>
        <v>1.4</v>
      </c>
      <c r="L21" s="45">
        <f>L22</f>
        <v>0</v>
      </c>
      <c r="M21" s="47">
        <f>M22</f>
        <v>0</v>
      </c>
      <c r="N21" s="47">
        <f>N22</f>
        <v>0</v>
      </c>
    </row>
    <row r="22" spans="1:14" ht="87" customHeight="1">
      <c r="A22" s="23" t="s">
        <v>22</v>
      </c>
      <c r="B22" s="23" t="s">
        <v>96</v>
      </c>
      <c r="C22" s="5">
        <v>2017</v>
      </c>
      <c r="D22" s="5">
        <v>2025</v>
      </c>
      <c r="E22" s="5"/>
      <c r="F22" s="12" t="s">
        <v>50</v>
      </c>
      <c r="G22" s="12" t="s">
        <v>48</v>
      </c>
      <c r="H22" s="12" t="s">
        <v>70</v>
      </c>
      <c r="I22" s="12" t="s">
        <v>49</v>
      </c>
      <c r="J22" s="48">
        <v>27.6</v>
      </c>
      <c r="K22" s="48">
        <v>1.4</v>
      </c>
      <c r="L22" s="48"/>
      <c r="M22" s="48"/>
      <c r="N22" s="48"/>
    </row>
    <row r="23" spans="1:14" ht="168" customHeight="1">
      <c r="A23" s="23" t="s">
        <v>112</v>
      </c>
      <c r="B23" s="23" t="s">
        <v>96</v>
      </c>
      <c r="C23" s="5">
        <v>2017</v>
      </c>
      <c r="D23" s="5">
        <v>2025</v>
      </c>
      <c r="E23" s="80" t="s">
        <v>68</v>
      </c>
      <c r="F23" s="12">
        <v>992</v>
      </c>
      <c r="G23" s="12" t="s">
        <v>24</v>
      </c>
      <c r="H23" s="12" t="s">
        <v>74</v>
      </c>
      <c r="I23" s="12"/>
      <c r="J23" s="48">
        <f>J24</f>
        <v>0</v>
      </c>
      <c r="K23" s="48">
        <f>K24</f>
        <v>0</v>
      </c>
      <c r="L23" s="48">
        <f>L24</f>
        <v>0</v>
      </c>
      <c r="M23" s="48">
        <f>M24</f>
        <v>0</v>
      </c>
      <c r="N23" s="48">
        <f>N24</f>
        <v>0</v>
      </c>
    </row>
    <row r="24" spans="1:14" ht="57.75" customHeight="1">
      <c r="A24" s="23" t="s">
        <v>75</v>
      </c>
      <c r="B24" s="23" t="s">
        <v>96</v>
      </c>
      <c r="C24" s="5">
        <v>2017</v>
      </c>
      <c r="D24" s="5">
        <v>2025</v>
      </c>
      <c r="E24" s="38"/>
      <c r="F24" s="12">
        <v>992</v>
      </c>
      <c r="G24" s="12" t="s">
        <v>24</v>
      </c>
      <c r="H24" s="12" t="s">
        <v>78</v>
      </c>
      <c r="I24" s="12" t="s">
        <v>77</v>
      </c>
      <c r="J24" s="48"/>
      <c r="K24" s="48"/>
      <c r="L24" s="48"/>
      <c r="M24" s="48"/>
      <c r="N24" s="48"/>
    </row>
    <row r="25" spans="1:14" ht="162" customHeight="1">
      <c r="A25" s="23" t="s">
        <v>113</v>
      </c>
      <c r="B25" s="23" t="s">
        <v>96</v>
      </c>
      <c r="C25" s="5">
        <v>2017</v>
      </c>
      <c r="D25" s="5">
        <v>2025</v>
      </c>
      <c r="E25" s="23" t="s">
        <v>116</v>
      </c>
      <c r="F25" s="12">
        <v>992</v>
      </c>
      <c r="G25" s="12" t="s">
        <v>24</v>
      </c>
      <c r="H25" s="12"/>
      <c r="I25" s="12"/>
      <c r="J25" s="49"/>
      <c r="K25" s="49"/>
      <c r="L25" s="49"/>
      <c r="M25" s="49"/>
      <c r="N25" s="49"/>
    </row>
    <row r="26" spans="1:14" ht="123.75" customHeight="1">
      <c r="A26" s="23" t="s">
        <v>7</v>
      </c>
      <c r="B26" s="23" t="s">
        <v>96</v>
      </c>
      <c r="C26" s="5">
        <v>2017</v>
      </c>
      <c r="D26" s="5">
        <v>2025</v>
      </c>
      <c r="E26" s="5"/>
      <c r="F26" s="12">
        <v>992</v>
      </c>
      <c r="G26" s="12" t="s">
        <v>24</v>
      </c>
      <c r="H26" s="12"/>
      <c r="I26" s="12"/>
      <c r="J26" s="49"/>
      <c r="K26" s="49"/>
      <c r="L26" s="49"/>
      <c r="M26" s="49"/>
      <c r="N26" s="49"/>
    </row>
    <row r="27" spans="1:14" ht="84" customHeight="1">
      <c r="A27" s="23" t="s">
        <v>8</v>
      </c>
      <c r="B27" s="23" t="s">
        <v>96</v>
      </c>
      <c r="C27" s="5">
        <v>2017</v>
      </c>
      <c r="D27" s="5">
        <v>2025</v>
      </c>
      <c r="E27" s="5"/>
      <c r="F27" s="12">
        <v>992</v>
      </c>
      <c r="G27" s="12" t="s">
        <v>24</v>
      </c>
      <c r="H27" s="12"/>
      <c r="I27" s="12"/>
      <c r="J27" s="49"/>
      <c r="K27" s="49"/>
      <c r="L27" s="49"/>
      <c r="M27" s="49"/>
      <c r="N27" s="49"/>
    </row>
    <row r="28" spans="1:14" ht="120">
      <c r="A28" s="23" t="s">
        <v>9</v>
      </c>
      <c r="B28" s="23" t="s">
        <v>96</v>
      </c>
      <c r="C28" s="5">
        <v>2017</v>
      </c>
      <c r="D28" s="5">
        <v>2025</v>
      </c>
      <c r="E28" s="5"/>
      <c r="F28" s="12">
        <v>992</v>
      </c>
      <c r="G28" s="12" t="s">
        <v>24</v>
      </c>
      <c r="H28" s="12"/>
      <c r="I28" s="12"/>
      <c r="J28" s="49"/>
      <c r="K28" s="49"/>
      <c r="L28" s="49"/>
      <c r="M28" s="49"/>
      <c r="N28" s="49"/>
    </row>
    <row r="29" spans="1:14" ht="122.25" customHeight="1">
      <c r="A29" s="23" t="s">
        <v>10</v>
      </c>
      <c r="B29" s="23" t="s">
        <v>96</v>
      </c>
      <c r="C29" s="5">
        <v>2017</v>
      </c>
      <c r="D29" s="5">
        <v>2025</v>
      </c>
      <c r="E29" s="5"/>
      <c r="F29" s="12">
        <v>992</v>
      </c>
      <c r="G29" s="12" t="s">
        <v>24</v>
      </c>
      <c r="H29" s="12"/>
      <c r="I29" s="12"/>
      <c r="J29" s="49"/>
      <c r="K29" s="49"/>
      <c r="L29" s="49"/>
      <c r="M29" s="49"/>
      <c r="N29" s="49"/>
    </row>
    <row r="30" spans="1:14" ht="132.75" customHeight="1">
      <c r="A30" s="23" t="s">
        <v>11</v>
      </c>
      <c r="B30" s="23" t="s">
        <v>96</v>
      </c>
      <c r="C30" s="5">
        <v>2017</v>
      </c>
      <c r="D30" s="5">
        <v>2025</v>
      </c>
      <c r="E30" s="5"/>
      <c r="F30" s="12">
        <v>992</v>
      </c>
      <c r="G30" s="12" t="s">
        <v>24</v>
      </c>
      <c r="H30" s="12"/>
      <c r="I30" s="12"/>
      <c r="J30" s="49"/>
      <c r="K30" s="49"/>
      <c r="L30" s="49"/>
      <c r="M30" s="49"/>
      <c r="N30" s="49"/>
    </row>
    <row r="31" spans="1:14" ht="120" customHeight="1">
      <c r="A31" s="23" t="s">
        <v>12</v>
      </c>
      <c r="B31" s="23" t="s">
        <v>96</v>
      </c>
      <c r="C31" s="5">
        <v>2017</v>
      </c>
      <c r="D31" s="5">
        <v>2025</v>
      </c>
      <c r="E31" s="5"/>
      <c r="F31" s="12">
        <v>992</v>
      </c>
      <c r="G31" s="12" t="s">
        <v>24</v>
      </c>
      <c r="H31" s="12"/>
      <c r="I31" s="12"/>
      <c r="J31" s="49"/>
      <c r="K31" s="49"/>
      <c r="L31" s="49"/>
      <c r="M31" s="49"/>
      <c r="N31" s="49"/>
    </row>
    <row r="32" spans="1:14" ht="87" customHeight="1">
      <c r="A32" s="23" t="s">
        <v>114</v>
      </c>
      <c r="B32" s="23" t="s">
        <v>96</v>
      </c>
      <c r="C32" s="5">
        <v>2017</v>
      </c>
      <c r="D32" s="5">
        <v>2025</v>
      </c>
      <c r="E32" s="5"/>
      <c r="F32" s="12">
        <v>992</v>
      </c>
      <c r="G32" s="12" t="s">
        <v>24</v>
      </c>
      <c r="H32" s="12"/>
      <c r="I32" s="12"/>
      <c r="J32" s="49"/>
      <c r="K32" s="49"/>
      <c r="L32" s="49"/>
      <c r="M32" s="49"/>
      <c r="N32" s="49"/>
    </row>
    <row r="33" spans="1:14" ht="132.75" customHeight="1">
      <c r="A33" s="23" t="s">
        <v>13</v>
      </c>
      <c r="B33" s="23" t="s">
        <v>96</v>
      </c>
      <c r="C33" s="5">
        <v>2017</v>
      </c>
      <c r="D33" s="5">
        <v>2025</v>
      </c>
      <c r="E33" s="5"/>
      <c r="F33" s="12">
        <v>992</v>
      </c>
      <c r="G33" s="12" t="s">
        <v>24</v>
      </c>
      <c r="H33" s="12"/>
      <c r="I33" s="12"/>
      <c r="J33" s="49"/>
      <c r="K33" s="49"/>
      <c r="L33" s="49"/>
      <c r="M33" s="49"/>
      <c r="N33" s="49"/>
    </row>
    <row r="34" spans="1:14" ht="126">
      <c r="A34" s="64" t="s">
        <v>94</v>
      </c>
      <c r="B34" s="23" t="s">
        <v>96</v>
      </c>
      <c r="C34" s="5">
        <v>2017</v>
      </c>
      <c r="D34" s="5">
        <v>2025</v>
      </c>
      <c r="E34" s="5"/>
      <c r="F34" s="10">
        <v>992</v>
      </c>
      <c r="G34" s="10" t="s">
        <v>24</v>
      </c>
      <c r="H34" s="10" t="s">
        <v>45</v>
      </c>
      <c r="I34" s="10" t="s">
        <v>30</v>
      </c>
      <c r="J34" s="50">
        <f aca="true" t="shared" si="0" ref="J34:N35">J35</f>
        <v>5630.2</v>
      </c>
      <c r="K34" s="50">
        <f t="shared" si="0"/>
        <v>5614.9</v>
      </c>
      <c r="L34" s="50">
        <f t="shared" si="0"/>
        <v>6225.6</v>
      </c>
      <c r="M34" s="50">
        <f t="shared" si="0"/>
        <v>0</v>
      </c>
      <c r="N34" s="50">
        <f t="shared" si="0"/>
        <v>0</v>
      </c>
    </row>
    <row r="35" spans="1:14" ht="123.75" customHeight="1">
      <c r="A35" s="64" t="s">
        <v>95</v>
      </c>
      <c r="B35" s="23" t="s">
        <v>96</v>
      </c>
      <c r="C35" s="5">
        <v>2017</v>
      </c>
      <c r="D35" s="5">
        <v>2025</v>
      </c>
      <c r="E35" s="5"/>
      <c r="F35" s="10">
        <v>992</v>
      </c>
      <c r="G35" s="10" t="s">
        <v>24</v>
      </c>
      <c r="H35" s="10" t="s">
        <v>46</v>
      </c>
      <c r="I35" s="10" t="s">
        <v>30</v>
      </c>
      <c r="J35" s="50">
        <f>J36</f>
        <v>5630.2</v>
      </c>
      <c r="K35" s="50">
        <f t="shared" si="0"/>
        <v>5614.9</v>
      </c>
      <c r="L35" s="50">
        <f>L36+L37</f>
        <v>6225.6</v>
      </c>
      <c r="M35" s="50">
        <f t="shared" si="0"/>
        <v>0</v>
      </c>
      <c r="N35" s="50">
        <f t="shared" si="0"/>
        <v>0</v>
      </c>
    </row>
    <row r="36" spans="1:14" ht="78" customHeight="1">
      <c r="A36" s="59" t="s">
        <v>23</v>
      </c>
      <c r="B36" s="15" t="s">
        <v>96</v>
      </c>
      <c r="C36" s="5">
        <v>2017</v>
      </c>
      <c r="D36" s="5">
        <v>2025</v>
      </c>
      <c r="E36" s="5"/>
      <c r="F36" s="12" t="s">
        <v>50</v>
      </c>
      <c r="G36" s="12" t="s">
        <v>44</v>
      </c>
      <c r="H36" s="12" t="s">
        <v>47</v>
      </c>
      <c r="I36" s="12" t="s">
        <v>30</v>
      </c>
      <c r="J36" s="46">
        <v>5630.2</v>
      </c>
      <c r="K36" s="46">
        <v>5614.9</v>
      </c>
      <c r="L36" s="46">
        <v>6099.3</v>
      </c>
      <c r="M36" s="46"/>
      <c r="N36" s="46"/>
    </row>
    <row r="37" spans="1:14" ht="120">
      <c r="A37" s="59" t="s">
        <v>83</v>
      </c>
      <c r="B37" s="15" t="s">
        <v>96</v>
      </c>
      <c r="C37" s="5">
        <v>2017</v>
      </c>
      <c r="D37" s="5">
        <v>2025</v>
      </c>
      <c r="E37" s="25"/>
      <c r="F37" s="12" t="s">
        <v>50</v>
      </c>
      <c r="G37" s="12" t="s">
        <v>44</v>
      </c>
      <c r="H37" s="12" t="s">
        <v>85</v>
      </c>
      <c r="I37" s="12" t="s">
        <v>30</v>
      </c>
      <c r="J37" s="25"/>
      <c r="K37" s="25"/>
      <c r="L37" s="46">
        <v>126.3</v>
      </c>
      <c r="M37" s="25"/>
      <c r="N37" s="25"/>
    </row>
  </sheetData>
  <sheetProtection/>
  <mergeCells count="10">
    <mergeCell ref="J8:N8"/>
    <mergeCell ref="F10:I10"/>
    <mergeCell ref="C8:D8"/>
    <mergeCell ref="E8:E9"/>
    <mergeCell ref="J2:M2"/>
    <mergeCell ref="A5:M5"/>
    <mergeCell ref="A8:A9"/>
    <mergeCell ref="B8:B9"/>
    <mergeCell ref="F8:I8"/>
  </mergeCells>
  <printOptions/>
  <pageMargins left="0.7086614173228347" right="0.1968503937007874" top="0.4724409448818898" bottom="0.31496062992125984" header="0.31496062992125984" footer="0.1968503937007874"/>
  <pageSetup fitToHeight="0" fitToWidth="1" horizontalDpi="180" verticalDpi="180" orientation="landscape" paperSize="9" scale="62" r:id="rId1"/>
  <rowBreaks count="2" manualBreakCount="2">
    <brk id="18" max="13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28 февраля 2020 года № 84</dc:title>
  <dc:subject/>
  <dc:creator/>
  <cp:keywords/>
  <dc:description/>
  <cp:lastModifiedBy/>
  <dcterms:created xsi:type="dcterms:W3CDTF">2006-09-28T05:33:49Z</dcterms:created>
  <dcterms:modified xsi:type="dcterms:W3CDTF">2020-03-31T08:56:59Z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XXJ7TYMEEKJ2-1303-277</vt:lpwstr>
  </property>
  <property fmtid="{D5CDD505-2E9C-101B-9397-08002B2CF9AE}" pid="3" name="_dlc_DocIdItemGuid">
    <vt:lpwstr>0a07db49-4ae6-4878-b43d-d00d63538957</vt:lpwstr>
  </property>
  <property fmtid="{D5CDD505-2E9C-101B-9397-08002B2CF9AE}" pid="4" name="_dlc_DocIdUrl">
    <vt:lpwstr>https://vip.gov.mari.ru/mturek/_layouts/DocIdRedir.aspx?ID=XXJ7TYMEEKJ2-1303-277, XXJ7TYMEEKJ2-1303-277</vt:lpwstr>
  </property>
  <property fmtid="{D5CDD505-2E9C-101B-9397-08002B2CF9AE}" pid="5" name="Папка">
    <vt:lpwstr>2020 год</vt:lpwstr>
  </property>
  <property fmtid="{D5CDD505-2E9C-101B-9397-08002B2CF9AE}" pid="6" name="Описание">
    <vt:lpwstr>Приложение к постановлению от 28 февраля 2020 года № 84 (4,5,6) 
</vt:lpwstr>
  </property>
</Properties>
</file>