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36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<sst xmlns="http://schemas.openxmlformats.org/spreadsheetml/2006/main" count="251" uniqueCount="125">
  <si>
    <t>статус</t>
  </si>
  <si>
    <t>Код бюджетной классификации</t>
  </si>
  <si>
    <t>Расходы (тыс. руб.) по годам</t>
  </si>
  <si>
    <t>ГРБС</t>
  </si>
  <si>
    <t>РзПР</t>
  </si>
  <si>
    <t>ЦСР</t>
  </si>
  <si>
    <t>ВР</t>
  </si>
  <si>
    <t>2017 г.</t>
  </si>
  <si>
    <t>2018 г.</t>
  </si>
  <si>
    <t>2019 г.</t>
  </si>
  <si>
    <t>2020 г.</t>
  </si>
  <si>
    <t>Наименование муниципальной программы, подпрограммы, основного мероприятия</t>
  </si>
  <si>
    <t>Муниципальная программа</t>
  </si>
  <si>
    <t>Ответственный исполнитель</t>
  </si>
  <si>
    <t>Основное мероприятие</t>
  </si>
  <si>
    <t>Развитие деятельности учреждения дополнительного образования</t>
  </si>
  <si>
    <t>Развитие деятельности музея</t>
  </si>
  <si>
    <t>Развитие деятельности библиотек</t>
  </si>
  <si>
    <t>Развитие средств массовой информации</t>
  </si>
  <si>
    <t xml:space="preserve">Развитие туризма </t>
  </si>
  <si>
    <t>0200000</t>
  </si>
  <si>
    <t>000</t>
  </si>
  <si>
    <t>957</t>
  </si>
  <si>
    <t>0801</t>
  </si>
  <si>
    <t>0000</t>
  </si>
  <si>
    <t>0702</t>
  </si>
  <si>
    <t>0804</t>
  </si>
  <si>
    <t>1102</t>
  </si>
  <si>
    <t>0104</t>
  </si>
  <si>
    <t>Приложение № 4</t>
  </si>
  <si>
    <t>Муниципальное автономное учреждение "Редакция Мари-Турекская районная газета "Знамя"</t>
  </si>
  <si>
    <t>Развитие культуры, физической культуры и спорта, туризма и средств массовой информации в муниципальном образовании "Мари-Турекский муниципальный район" на 2014-2020 годы</t>
  </si>
  <si>
    <t>Отдел культуры, физической культуры и спорта администрации муниципального образования "Мари-Турекский муниципальный район"</t>
  </si>
  <si>
    <t>Подпрограмма 1</t>
  </si>
  <si>
    <t>Муниципальное бюджетное учреждение культуры "Мари-Турекская межпоселенческая централизованная клубная система"</t>
  </si>
  <si>
    <t>Финансирование расходов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</si>
  <si>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Подпрограмма 2</t>
  </si>
  <si>
    <t>Поддержка и развитие средств массовой информации в муниципальном образовании "Мари-Турекский муниципальный район"</t>
  </si>
  <si>
    <t>Подпрограмма 3</t>
  </si>
  <si>
    <t>Развитие массового спорта, организация пропаганды спорта в муниципальном образовании "Мари-Турекский муниципальный район"</t>
  </si>
  <si>
    <t>Развитие  деятельности культурно-досуговых учреждений</t>
  </si>
  <si>
    <t>Развитие туризма в муниципальном образовании "Мари-Турекский муниципальный район"</t>
  </si>
  <si>
    <t>Обеспечение реализации муниципальной программы "Развитие культуры, физической культуры и спорта, туризма и средств массовой информации в муниципальном образовании "Мари-Турекский муниципальный район" на 2014-2020 годы"</t>
  </si>
  <si>
    <t>Подпрограмма 4</t>
  </si>
  <si>
    <t>Подпрограмма 5</t>
  </si>
  <si>
    <t>1202</t>
  </si>
  <si>
    <t>Субсидии на иные цели</t>
  </si>
  <si>
    <t>0412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</si>
  <si>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</si>
  <si>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Инвестиции и капитальные вложения в сферу культуры</t>
  </si>
  <si>
    <t>Субвенция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</si>
  <si>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r>
      <rPr>
        <b/>
        <sz val="11"/>
        <rFont val="Calibri"/>
        <family val="2"/>
      </rP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</si>
  <si>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</si>
  <si>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02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</si>
  <si>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2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</si>
  <si>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2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</si>
  <si>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t>Поддержка и развитие музейного дела</t>
  </si>
  <si>
    <t>Поддержка и развитие библиотечного дела</t>
  </si>
  <si>
    <r>
      <t>02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</si>
  <si>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</si>
  <si>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</si>
  <si>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</si>
  <si>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00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</si>
  <si>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</si>
  <si>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t>Мероприятия по развитию средств массовой информации</t>
  </si>
  <si>
    <t xml:space="preserve">Мероприятия по развитию массового спорта, организация пропаганды спорта </t>
  </si>
  <si>
    <t>Мероприятия по развитию туризма</t>
  </si>
  <si>
    <t>Расходы на обеспечение выполнения функций органов местного самоуправления</t>
  </si>
  <si>
    <t>Обеспечение деятельности по осуществлению общих функций органа местного самоуправления</t>
  </si>
  <si>
    <t>Мероприятия на грант главы администрации Мари-Турекского муниципального района в области физической культуры и спорта</t>
  </si>
  <si>
    <t>Обеспечение функционирования  и развития системы культуры в муниципальном образовании "Мари-Турекский муниципальный район"</t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</si>
  <si>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03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</si>
  <si>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03</t>
    </r>
    <r>
      <rPr>
        <b/>
        <sz val="11"/>
        <color indexed="30"/>
        <rFont val="Calibri"/>
        <family val="2"/>
      </rPr>
      <t>2928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</si>
  <si>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03</t>
    </r>
    <r>
      <rPr>
        <b/>
        <sz val="11"/>
        <color indexed="30"/>
        <rFont val="Calibri"/>
        <family val="2"/>
      </rPr>
      <t>2932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</si>
  <si>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04</t>
    </r>
    <r>
      <rPr>
        <b/>
        <sz val="11"/>
        <color indexed="30"/>
        <rFont val="Calibri"/>
        <family val="2"/>
      </rPr>
      <t>2929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</si>
  <si>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04</t>
    </r>
    <r>
      <rPr>
        <b/>
        <sz val="11"/>
        <color indexed="30"/>
        <rFont val="Calibri"/>
        <family val="2"/>
      </rPr>
      <t>5144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</si>
  <si>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04</t>
    </r>
    <r>
      <rPr>
        <b/>
        <sz val="11"/>
        <color indexed="30"/>
        <rFont val="Calibri"/>
        <family val="2"/>
      </rPr>
      <t>2932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</si>
  <si>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05</t>
    </r>
    <r>
      <rPr>
        <b/>
        <sz val="11"/>
        <color indexed="30"/>
        <rFont val="Calibri"/>
        <family val="2"/>
      </rPr>
      <t>0000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</si>
  <si>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05</t>
    </r>
    <r>
      <rPr>
        <b/>
        <sz val="11"/>
        <color indexed="30"/>
        <rFont val="Calibri"/>
        <family val="2"/>
      </rPr>
      <t>7010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</si>
  <si>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2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2940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</si>
  <si>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2941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</si>
  <si>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3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2945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</si>
  <si>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4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4903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</si>
  <si>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2902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</si>
  <si>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5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2910</t>
    </r>
    <r>
      <rPr>
        <b/>
        <sz val="11"/>
        <color indexed="17"/>
        <rFont val="Calibri"/>
        <family val="2"/>
      </rPr>
      <t>0</t>
    </r>
  </si>
  <si>
    <t>Поддержка и развитие деятельности культурно-досуговых учреждений</t>
  </si>
  <si>
    <t>Поддержка и развитие художественного образования</t>
  </si>
  <si>
    <t>0210229260</t>
  </si>
  <si>
    <t>244</t>
  </si>
  <si>
    <t>Муниципальное бюджетное учреждение культуры "Краеведческий музей им.В.П.Мосолова"</t>
  </si>
  <si>
    <t>Субсидии на реализацию мероприятий федеральной целевой программы "Культура России (2012-2018 годы)</t>
  </si>
  <si>
    <t>612</t>
  </si>
  <si>
    <t>241</t>
  </si>
  <si>
    <t>464</t>
  </si>
  <si>
    <t>350</t>
  </si>
  <si>
    <t>Муниципальное бюджетное учреждение культуры Мари-Турекская межпоселенческая центральная библиотека</t>
  </si>
  <si>
    <t>Муниципальное бюджетное  учреждение дополнительного образования  "Детская школа искусств п.Мари-Турек"</t>
  </si>
  <si>
    <t>Субсидии на приобретение основных средств</t>
  </si>
  <si>
    <t>02101R0140</t>
  </si>
  <si>
    <t>0703</t>
  </si>
  <si>
    <r>
      <rPr>
        <b/>
        <sz val="11"/>
        <rFont val="Calibri"/>
        <family val="2"/>
      </rP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01</t>
    </r>
    <r>
      <rPr>
        <b/>
        <sz val="11"/>
        <color indexed="30"/>
        <rFont val="Calibri"/>
        <family val="2"/>
      </rPr>
      <t>2927</t>
    </r>
    <r>
      <rPr>
        <b/>
        <sz val="11"/>
        <color indexed="17"/>
        <rFont val="Calibri"/>
        <family val="2"/>
      </rPr>
      <t>0</t>
    </r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</si>
  <si>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0400000</t>
    </r>
  </si>
  <si>
    <t>02102R5580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</si>
  <si>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</si>
  <si>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02102L4670</t>
  </si>
  <si>
    <r>
      <rPr>
        <b/>
        <sz val="14"/>
        <color indexed="8"/>
        <rFont val="Calibri"/>
        <family val="2"/>
      </rPr>
      <t>Ресурсное обеспечение</t>
    </r>
    <r>
      <rPr>
        <sz val="11"/>
        <color theme="1"/>
        <rFont val="Calibri"/>
        <family val="2"/>
      </rPr>
      <t xml:space="preserve">  </t>
    </r>
    <r>
      <rPr>
        <b/>
        <sz val="14"/>
        <color indexed="8"/>
        <rFont val="Calibri"/>
        <family val="2"/>
      </rPr>
      <t>реализации муниципальной программы "Развитие культуры, физической культуры и спорта, туризма и средств массовой информации в  муниципальном образовании  "Мари-Турекский муниципальный район" на 2017-2025 годы"</t>
    </r>
  </si>
  <si>
    <t>проведение спортивно-массовых мероприятий</t>
  </si>
  <si>
    <t>Расходы на обеспечение деятельности централизованных бухгалтерий, структурных подразделений и отделов</t>
  </si>
  <si>
    <t>2021 г.</t>
  </si>
  <si>
    <t>2022 г.</t>
  </si>
  <si>
    <t>2023 г.</t>
  </si>
  <si>
    <t>2024 г.</t>
  </si>
  <si>
    <t>2025 г.</t>
  </si>
  <si>
    <t xml:space="preserve"> к муниципальной программе "Развитие культуры, физической культуры и спорта, туризма и средств массовой информации в муниципальном образовании "Мари-Турекский муниципальный район" на 2017-2025 годы".</t>
  </si>
  <si>
    <t>Субсидия на поддержку отрасли культуры (Комплектование книжных фондов муниципальных общедоступных библиоьтек и государственных центральных библиотек субъектов Российской Федерации)</t>
  </si>
  <si>
    <t>02104L5190</t>
  </si>
  <si>
    <r>
      <t>02</t>
    </r>
    <r>
      <rPr>
        <b/>
        <sz val="11"/>
        <color indexed="10"/>
        <rFont val="Calibri"/>
        <family val="2"/>
      </rPr>
      <t>1</t>
    </r>
    <r>
      <rPr>
        <b/>
        <sz val="11"/>
        <color indexed="17"/>
        <rFont val="Calibri"/>
        <family val="2"/>
      </rPr>
      <t>022</t>
    </r>
    <r>
      <rPr>
        <b/>
        <sz val="11"/>
        <color indexed="30"/>
        <rFont val="Calibri"/>
        <family val="2"/>
      </rPr>
      <t>931</t>
    </r>
    <r>
      <rPr>
        <b/>
        <sz val="11"/>
        <color indexed="17"/>
        <rFont val="Calibri"/>
        <family val="2"/>
      </rPr>
      <t>0</t>
    </r>
  </si>
  <si>
    <t>Субсидии на поддержку отрасли культуры на мероприятия в рамках федерального проекта "Обеспечение качественно нового уровня развития инфраструктуры культуры",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</t>
  </si>
  <si>
    <t>021A155190</t>
  </si>
  <si>
    <t>400</t>
  </si>
  <si>
    <t>0230129450</t>
  </si>
  <si>
    <t>Капитальный ремонт культурно-досуговых учреждений в сельской местности</t>
  </si>
  <si>
    <t>021А155196</t>
  </si>
  <si>
    <r>
      <rPr>
        <b/>
        <sz val="11"/>
        <rFont val="Calibri"/>
        <family val="2"/>
      </rPr>
      <t>02</t>
    </r>
    <r>
      <rPr>
        <b/>
        <sz val="11"/>
        <color indexed="10"/>
        <rFont val="Calibri"/>
        <family val="2"/>
      </rPr>
      <t>1А155190</t>
    </r>
  </si>
  <si>
    <r>
      <t>02</t>
    </r>
    <r>
      <rPr>
        <b/>
        <sz val="11"/>
        <color indexed="10"/>
        <rFont val="Calibri"/>
        <family val="2"/>
      </rPr>
      <t>1А155190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</si>
</sst>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sz val="10"/>
      <color indexed="17"/>
      <name val="Calibri"/>
      <family val="2"/>
    </font>
    <font>
      <b/>
      <sz val="10"/>
      <color indexed="17"/>
      <name val="Calibri"/>
      <family val="2"/>
    </font>
    <font>
      <b/>
      <sz val="10"/>
      <color indexed="3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0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1" xfId="0" applyNumberFormat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49" fontId="0" fillId="0" borderId="12" xfId="0" applyNumberFormat="1" applyBorder="1" applyAlignment="1">
      <alignment horizontal="center" vertical="center"/>
    </xf>
    <xf numFmtId="0" fontId="12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3" fillId="33" borderId="11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49" fontId="0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top" wrapText="1"/>
    </xf>
    <xf numFmtId="49" fontId="0" fillId="34" borderId="11" xfId="0" applyNumberForma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3" fillId="33" borderId="11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13" fillId="0" borderId="11" xfId="0" applyFont="1" applyBorder="1" applyAlignment="1">
      <alignment horizontal="left" vertical="top"/>
    </xf>
    <xf numFmtId="0" fontId="16" fillId="33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5" fillId="33" borderId="11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0" fillId="0" borderId="11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4"/>
  <sheetViews>
    <sheetView tabSelected="1" zoomScale="75" zoomScaleNormal="75" zoomScalePageLayoutView="0" workbookViewId="0" topLeftCell="A1">
      <selection activeCell="N48" sqref="N48:O48"/>
    </sheetView>
  </sheetViews>
  <sheetFormatPr defaultColWidth="9.140625" defaultRowHeight="15"/>
  <cols>
    <col min="1" max="1" width="16.140625" style="0" customWidth="1"/>
    <col min="2" max="2" width="24.421875" style="0" customWidth="1"/>
    <col min="3" max="3" width="27.421875" style="0" customWidth="1"/>
    <col min="6" max="6" width="12.140625" style="0" customWidth="1"/>
    <col min="8" max="8" width="11.140625" style="0" customWidth="1"/>
    <col min="9" max="9" width="11.28125" style="0" customWidth="1"/>
    <col min="10" max="10" width="10.421875" style="0" customWidth="1"/>
    <col min="11" max="11" width="9.8515625" style="0" customWidth="1"/>
    <col min="13" max="13" width="10.8515625" style="0" bestFit="1" customWidth="1"/>
    <col min="14" max="14" width="9.28125" style="0" customWidth="1"/>
    <col min="15" max="16" width="8.8515625" style="0" customWidth="1"/>
    <col min="17" max="17" width="13.8515625" style="0" customWidth="1"/>
  </cols>
  <sheetData>
    <row r="2" spans="12:14" ht="15">
      <c r="L2" s="60" t="s">
        <v>29</v>
      </c>
      <c r="M2" s="60"/>
      <c r="N2" s="60"/>
    </row>
    <row r="3" spans="9:14" ht="15">
      <c r="I3" s="61" t="s">
        <v>113</v>
      </c>
      <c r="J3" s="61"/>
      <c r="K3" s="61"/>
      <c r="L3" s="61"/>
      <c r="M3" s="61"/>
      <c r="N3" s="61"/>
    </row>
    <row r="4" spans="9:14" ht="15">
      <c r="I4" s="61"/>
      <c r="J4" s="61"/>
      <c r="K4" s="61"/>
      <c r="L4" s="61"/>
      <c r="M4" s="61"/>
      <c r="N4" s="61"/>
    </row>
    <row r="5" spans="9:14" ht="15">
      <c r="I5" s="61"/>
      <c r="J5" s="61"/>
      <c r="K5" s="61"/>
      <c r="L5" s="61"/>
      <c r="M5" s="61"/>
      <c r="N5" s="61"/>
    </row>
    <row r="6" spans="9:14" ht="32.25" customHeight="1">
      <c r="I6" s="61"/>
      <c r="J6" s="61"/>
      <c r="K6" s="61"/>
      <c r="L6" s="61"/>
      <c r="M6" s="61"/>
      <c r="N6" s="61"/>
    </row>
    <row r="7" spans="1:14" ht="15">
      <c r="A7" s="61" t="s">
        <v>105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1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ht="1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ht="1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2" spans="1:16" ht="15">
      <c r="A12" s="62" t="s">
        <v>0</v>
      </c>
      <c r="B12" s="64" t="s">
        <v>11</v>
      </c>
      <c r="C12" s="66" t="s">
        <v>13</v>
      </c>
      <c r="D12" s="68" t="s">
        <v>1</v>
      </c>
      <c r="E12" s="69"/>
      <c r="F12" s="69"/>
      <c r="G12" s="70"/>
      <c r="H12" s="68" t="s">
        <v>2</v>
      </c>
      <c r="I12" s="69"/>
      <c r="J12" s="69"/>
      <c r="K12" s="69"/>
      <c r="L12" s="69"/>
      <c r="M12" s="69"/>
      <c r="N12" s="69"/>
      <c r="O12" s="69"/>
      <c r="P12" s="70"/>
    </row>
    <row r="13" spans="1:16" ht="60.75" customHeight="1">
      <c r="A13" s="63"/>
      <c r="B13" s="65"/>
      <c r="C13" s="67"/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2" t="s">
        <v>9</v>
      </c>
      <c r="K13" s="2" t="s">
        <v>10</v>
      </c>
      <c r="L13" s="2" t="s">
        <v>108</v>
      </c>
      <c r="M13" s="2" t="s">
        <v>109</v>
      </c>
      <c r="N13" s="2" t="s">
        <v>110</v>
      </c>
      <c r="O13" s="2" t="s">
        <v>111</v>
      </c>
      <c r="P13" s="2" t="s">
        <v>112</v>
      </c>
    </row>
    <row r="14" spans="1:16" ht="1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56">
        <v>15</v>
      </c>
      <c r="P14" s="56">
        <v>16</v>
      </c>
    </row>
    <row r="15" spans="1:17" ht="107.25" customHeight="1">
      <c r="A15" s="3" t="s">
        <v>12</v>
      </c>
      <c r="B15" s="3" t="s">
        <v>31</v>
      </c>
      <c r="C15" s="3" t="s">
        <v>32</v>
      </c>
      <c r="D15" s="10" t="s">
        <v>21</v>
      </c>
      <c r="E15" s="10" t="s">
        <v>24</v>
      </c>
      <c r="F15" s="10" t="s">
        <v>20</v>
      </c>
      <c r="G15" s="10" t="s">
        <v>21</v>
      </c>
      <c r="H15" s="2">
        <f>H16+H41+H44+H51</f>
        <v>51883.7</v>
      </c>
      <c r="I15" s="2">
        <f>I16+I41+I44+I51</f>
        <v>64342.200000000004</v>
      </c>
      <c r="J15" s="2">
        <f>J16+J41+J44+J48+J51</f>
        <v>72624.2</v>
      </c>
      <c r="K15" s="2">
        <f>K16+K41+K44+K51</f>
        <v>62379.3</v>
      </c>
      <c r="L15" s="2">
        <f>L16+L41+L44+L51</f>
        <v>51866.5</v>
      </c>
      <c r="M15" s="2">
        <f>M16+M41+M44+M51</f>
        <v>58301.9</v>
      </c>
      <c r="N15" s="2">
        <f>N16+N41+N44+N51</f>
        <v>49014</v>
      </c>
      <c r="O15" s="2">
        <f>O16+O41+O44+O51</f>
        <v>49014</v>
      </c>
      <c r="P15" s="2">
        <f>P16+P41+P44+P48+P51</f>
        <v>49014</v>
      </c>
      <c r="Q15" s="59"/>
    </row>
    <row r="16" spans="1:16" s="5" customFormat="1" ht="96" customHeight="1">
      <c r="A16" s="3" t="s">
        <v>33</v>
      </c>
      <c r="B16" s="18" t="s">
        <v>70</v>
      </c>
      <c r="C16" s="3" t="s">
        <v>32</v>
      </c>
      <c r="D16" s="10" t="s">
        <v>22</v>
      </c>
      <c r="E16" s="10" t="s">
        <v>24</v>
      </c>
      <c r="F16" s="10" t="s">
        <v>52</v>
      </c>
      <c r="G16" s="10" t="s">
        <v>21</v>
      </c>
      <c r="H16" s="2">
        <f aca="true" t="shared" si="0" ref="H16:P16">H17+H21+H31+H34+H39</f>
        <v>42365.2</v>
      </c>
      <c r="I16" s="2">
        <f t="shared" si="0"/>
        <v>53908.700000000004</v>
      </c>
      <c r="J16" s="2">
        <f t="shared" si="0"/>
        <v>59672.1</v>
      </c>
      <c r="K16" s="2">
        <f t="shared" si="0"/>
        <v>49950.6</v>
      </c>
      <c r="L16" s="2">
        <f t="shared" si="0"/>
        <v>43630.200000000004</v>
      </c>
      <c r="M16" s="2">
        <f t="shared" si="0"/>
        <v>50118.8</v>
      </c>
      <c r="N16" s="2">
        <f t="shared" si="0"/>
        <v>39771</v>
      </c>
      <c r="O16" s="2">
        <f t="shared" si="0"/>
        <v>39771</v>
      </c>
      <c r="P16" s="2">
        <f t="shared" si="0"/>
        <v>39771</v>
      </c>
    </row>
    <row r="17" spans="1:16" s="5" customFormat="1" ht="67.5" customHeight="1">
      <c r="A17" s="30" t="s">
        <v>14</v>
      </c>
      <c r="B17" s="30" t="s">
        <v>86</v>
      </c>
      <c r="C17" s="31" t="s">
        <v>96</v>
      </c>
      <c r="D17" s="32" t="s">
        <v>22</v>
      </c>
      <c r="E17" s="34" t="s">
        <v>25</v>
      </c>
      <c r="F17" s="33" t="s">
        <v>51</v>
      </c>
      <c r="G17" s="34" t="s">
        <v>21</v>
      </c>
      <c r="H17" s="36">
        <f aca="true" t="shared" si="1" ref="H17:P17">H18</f>
        <v>5255</v>
      </c>
      <c r="I17" s="36">
        <f t="shared" si="1"/>
        <v>6396</v>
      </c>
      <c r="J17" s="36">
        <f t="shared" si="1"/>
        <v>6836</v>
      </c>
      <c r="K17" s="36">
        <f t="shared" si="1"/>
        <v>6825.8</v>
      </c>
      <c r="L17" s="36">
        <f t="shared" si="1"/>
        <v>5647.8</v>
      </c>
      <c r="M17" s="36">
        <f>M18+M19</f>
        <v>7745.900000000001</v>
      </c>
      <c r="N17" s="36">
        <f t="shared" si="1"/>
        <v>5855</v>
      </c>
      <c r="O17" s="36">
        <f t="shared" si="1"/>
        <v>5855</v>
      </c>
      <c r="P17" s="36">
        <f t="shared" si="1"/>
        <v>5855</v>
      </c>
    </row>
    <row r="18" spans="1:16" s="5" customFormat="1" ht="60" customHeight="1">
      <c r="A18" s="22"/>
      <c r="B18" s="24" t="s">
        <v>15</v>
      </c>
      <c r="C18" s="23"/>
      <c r="D18" s="4" t="s">
        <v>22</v>
      </c>
      <c r="E18" s="4" t="s">
        <v>99</v>
      </c>
      <c r="F18" s="10" t="s">
        <v>100</v>
      </c>
      <c r="G18" s="4" t="s">
        <v>92</v>
      </c>
      <c r="H18" s="9">
        <v>5255</v>
      </c>
      <c r="I18" s="9">
        <v>6396</v>
      </c>
      <c r="J18" s="9">
        <v>6836</v>
      </c>
      <c r="K18" s="9">
        <v>6825.8</v>
      </c>
      <c r="L18" s="9">
        <v>5647.8</v>
      </c>
      <c r="M18" s="9">
        <v>5593.1</v>
      </c>
      <c r="N18" s="9">
        <v>5855</v>
      </c>
      <c r="O18" s="9">
        <v>5855</v>
      </c>
      <c r="P18" s="9">
        <v>5855</v>
      </c>
    </row>
    <row r="19" spans="1:16" s="5" customFormat="1" ht="27" customHeight="1">
      <c r="A19" s="22"/>
      <c r="B19" s="24" t="s">
        <v>46</v>
      </c>
      <c r="C19" s="23"/>
      <c r="D19" s="4" t="s">
        <v>22</v>
      </c>
      <c r="E19" s="4" t="s">
        <v>99</v>
      </c>
      <c r="F19" s="10" t="s">
        <v>123</v>
      </c>
      <c r="G19" s="4" t="s">
        <v>92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2152.8</v>
      </c>
      <c r="N19" s="9">
        <v>0</v>
      </c>
      <c r="O19" s="9">
        <v>0</v>
      </c>
      <c r="P19" s="9">
        <v>0</v>
      </c>
    </row>
    <row r="20" spans="1:16" s="5" customFormat="1" ht="32.25" customHeight="1">
      <c r="A20" s="22"/>
      <c r="B20" s="44" t="s">
        <v>97</v>
      </c>
      <c r="C20" s="23"/>
      <c r="D20" s="4" t="s">
        <v>22</v>
      </c>
      <c r="E20" s="4" t="s">
        <v>25</v>
      </c>
      <c r="F20" s="10" t="s">
        <v>98</v>
      </c>
      <c r="G20" s="4" t="s">
        <v>92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</row>
    <row r="21" spans="1:16" s="5" customFormat="1" ht="69" customHeight="1">
      <c r="A21" s="30" t="s">
        <v>14</v>
      </c>
      <c r="B21" s="30" t="s">
        <v>85</v>
      </c>
      <c r="C21" s="31" t="s">
        <v>34</v>
      </c>
      <c r="D21" s="32" t="s">
        <v>22</v>
      </c>
      <c r="E21" s="32" t="s">
        <v>23</v>
      </c>
      <c r="F21" s="33" t="s">
        <v>53</v>
      </c>
      <c r="G21" s="34" t="s">
        <v>21</v>
      </c>
      <c r="H21" s="35">
        <f>H22+C26+H23+H24+H26+H25</f>
        <v>25052.9</v>
      </c>
      <c r="I21" s="35">
        <f>I22+I23+I27+I29+I30+I24</f>
        <v>31280.300000000003</v>
      </c>
      <c r="J21" s="35">
        <f>J22+J23+J24+J26+J25+J27+J28+J30+J29</f>
        <v>38925.5</v>
      </c>
      <c r="K21" s="35">
        <f>K22+K23+K24+K26+K25+K27</f>
        <v>27743.8</v>
      </c>
      <c r="L21" s="35">
        <f>L22+L23+L24+L26+L25+L30+L27</f>
        <v>25245.5</v>
      </c>
      <c r="M21" s="35">
        <f>M22+M23+M24+M26+M27</f>
        <v>29740.1</v>
      </c>
      <c r="N21" s="35">
        <f>N22+N23+N24+N26</f>
        <v>21450</v>
      </c>
      <c r="O21" s="36">
        <f>O22+O25</f>
        <v>21450</v>
      </c>
      <c r="P21" s="36">
        <f>P22+P25</f>
        <v>21450</v>
      </c>
    </row>
    <row r="22" spans="1:16" s="5" customFormat="1" ht="56.25" customHeight="1">
      <c r="A22" s="28"/>
      <c r="B22" s="52" t="s">
        <v>40</v>
      </c>
      <c r="C22" s="50"/>
      <c r="D22" s="25" t="s">
        <v>22</v>
      </c>
      <c r="E22" s="25" t="s">
        <v>23</v>
      </c>
      <c r="F22" s="26" t="s">
        <v>87</v>
      </c>
      <c r="G22" s="25" t="s">
        <v>92</v>
      </c>
      <c r="H22" s="27">
        <v>21986.3</v>
      </c>
      <c r="I22" s="27">
        <v>29711.5</v>
      </c>
      <c r="J22" s="27">
        <v>26275.1</v>
      </c>
      <c r="K22" s="27">
        <v>26369</v>
      </c>
      <c r="L22" s="27">
        <v>23870.7</v>
      </c>
      <c r="M22" s="27">
        <v>23579.5</v>
      </c>
      <c r="N22" s="27">
        <v>21450</v>
      </c>
      <c r="O22" s="27">
        <v>21450</v>
      </c>
      <c r="P22" s="27">
        <v>21450</v>
      </c>
    </row>
    <row r="23" spans="1:16" s="5" customFormat="1" ht="41.25" customHeight="1">
      <c r="A23" s="28"/>
      <c r="B23" s="47" t="s">
        <v>46</v>
      </c>
      <c r="C23" s="50"/>
      <c r="D23" s="6" t="s">
        <v>22</v>
      </c>
      <c r="E23" s="6" t="s">
        <v>23</v>
      </c>
      <c r="F23" s="10" t="s">
        <v>124</v>
      </c>
      <c r="G23" s="4" t="s">
        <v>91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4780.8</v>
      </c>
      <c r="N23" s="7">
        <v>0</v>
      </c>
      <c r="O23" s="7">
        <v>0</v>
      </c>
      <c r="P23" s="7">
        <v>0</v>
      </c>
    </row>
    <row r="24" spans="1:16" s="5" customFormat="1" ht="45.75" customHeight="1">
      <c r="A24" s="15"/>
      <c r="B24" s="44" t="s">
        <v>49</v>
      </c>
      <c r="C24" s="23"/>
      <c r="D24" s="21" t="s">
        <v>22</v>
      </c>
      <c r="E24" s="21" t="s">
        <v>23</v>
      </c>
      <c r="F24" s="10" t="s">
        <v>116</v>
      </c>
      <c r="G24" s="21" t="s">
        <v>93</v>
      </c>
      <c r="H24" s="7">
        <v>1928.4</v>
      </c>
      <c r="I24" s="7">
        <v>130</v>
      </c>
      <c r="J24" s="7">
        <v>80.2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</row>
    <row r="25" spans="1:16" s="5" customFormat="1" ht="45" customHeight="1">
      <c r="A25" s="15"/>
      <c r="B25" s="44" t="s">
        <v>97</v>
      </c>
      <c r="C25" s="45"/>
      <c r="D25" s="21" t="s">
        <v>22</v>
      </c>
      <c r="E25" s="21" t="s">
        <v>23</v>
      </c>
      <c r="F25" s="46" t="s">
        <v>102</v>
      </c>
      <c r="G25" s="21" t="s">
        <v>92</v>
      </c>
      <c r="H25" s="29">
        <v>113.8</v>
      </c>
      <c r="I25" s="7">
        <v>0</v>
      </c>
      <c r="J25" s="7">
        <v>0</v>
      </c>
      <c r="K25" s="29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</row>
    <row r="26" spans="1:16" s="5" customFormat="1" ht="69" customHeight="1">
      <c r="A26" s="15"/>
      <c r="B26" s="17" t="s">
        <v>90</v>
      </c>
      <c r="C26" s="13"/>
      <c r="D26" s="21" t="s">
        <v>22</v>
      </c>
      <c r="E26" s="21" t="s">
        <v>23</v>
      </c>
      <c r="F26" s="46" t="s">
        <v>102</v>
      </c>
      <c r="G26" s="21" t="s">
        <v>91</v>
      </c>
      <c r="H26" s="29">
        <v>1024.4</v>
      </c>
      <c r="I26" s="7">
        <v>0</v>
      </c>
      <c r="J26" s="7">
        <v>0</v>
      </c>
      <c r="K26" s="29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</row>
    <row r="27" spans="1:16" s="5" customFormat="1" ht="99.75" customHeight="1">
      <c r="A27" s="15"/>
      <c r="B27" s="17" t="s">
        <v>103</v>
      </c>
      <c r="C27" s="13"/>
      <c r="D27" s="21" t="s">
        <v>22</v>
      </c>
      <c r="E27" s="21" t="s">
        <v>23</v>
      </c>
      <c r="F27" s="46" t="s">
        <v>104</v>
      </c>
      <c r="G27" s="21" t="s">
        <v>91</v>
      </c>
      <c r="H27" s="29">
        <v>0</v>
      </c>
      <c r="I27" s="7">
        <v>1327.9</v>
      </c>
      <c r="J27" s="7">
        <v>1354.4</v>
      </c>
      <c r="K27" s="29">
        <v>1374.8</v>
      </c>
      <c r="L27" s="7">
        <v>1374.8</v>
      </c>
      <c r="M27" s="7">
        <v>1379.8</v>
      </c>
      <c r="N27" s="7">
        <v>0</v>
      </c>
      <c r="O27" s="7">
        <v>0</v>
      </c>
      <c r="P27" s="7">
        <v>0</v>
      </c>
    </row>
    <row r="28" spans="1:16" s="5" customFormat="1" ht="210" customHeight="1">
      <c r="A28" s="15"/>
      <c r="B28" s="17" t="s">
        <v>117</v>
      </c>
      <c r="C28" s="13"/>
      <c r="D28" s="21" t="s">
        <v>22</v>
      </c>
      <c r="E28" s="21" t="s">
        <v>23</v>
      </c>
      <c r="F28" s="46" t="s">
        <v>118</v>
      </c>
      <c r="G28" s="21" t="s">
        <v>119</v>
      </c>
      <c r="H28" s="29">
        <v>0</v>
      </c>
      <c r="I28" s="7">
        <v>0</v>
      </c>
      <c r="J28" s="7">
        <v>9381</v>
      </c>
      <c r="K28" s="29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</row>
    <row r="29" spans="1:16" s="5" customFormat="1" ht="90.75" customHeight="1">
      <c r="A29" s="15"/>
      <c r="B29" s="17" t="s">
        <v>121</v>
      </c>
      <c r="C29" s="13"/>
      <c r="D29" s="21" t="s">
        <v>22</v>
      </c>
      <c r="E29" s="21" t="s">
        <v>23</v>
      </c>
      <c r="F29" s="46" t="s">
        <v>122</v>
      </c>
      <c r="G29" s="21" t="s">
        <v>91</v>
      </c>
      <c r="H29" s="29">
        <v>0</v>
      </c>
      <c r="I29" s="7">
        <v>110.9</v>
      </c>
      <c r="J29" s="7">
        <v>1734.8</v>
      </c>
      <c r="K29" s="29">
        <v>0</v>
      </c>
      <c r="L29" s="7"/>
      <c r="M29" s="7">
        <v>0</v>
      </c>
      <c r="N29" s="7">
        <v>0</v>
      </c>
      <c r="O29" s="7">
        <v>0</v>
      </c>
      <c r="P29" s="7">
        <v>0</v>
      </c>
    </row>
    <row r="30" spans="1:16" s="5" customFormat="1" ht="87.75" customHeight="1">
      <c r="A30" s="15"/>
      <c r="B30" s="16" t="s">
        <v>69</v>
      </c>
      <c r="C30" s="13"/>
      <c r="D30" s="21" t="s">
        <v>22</v>
      </c>
      <c r="E30" s="21" t="s">
        <v>23</v>
      </c>
      <c r="F30" s="46" t="s">
        <v>120</v>
      </c>
      <c r="G30" s="21" t="s">
        <v>91</v>
      </c>
      <c r="H30" s="29">
        <v>0</v>
      </c>
      <c r="I30" s="7">
        <v>0</v>
      </c>
      <c r="J30" s="7">
        <v>100</v>
      </c>
      <c r="K30" s="29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</row>
    <row r="31" spans="1:16" s="5" customFormat="1" ht="67.5" customHeight="1">
      <c r="A31" s="30" t="s">
        <v>14</v>
      </c>
      <c r="B31" s="30" t="s">
        <v>56</v>
      </c>
      <c r="C31" s="31" t="s">
        <v>89</v>
      </c>
      <c r="D31" s="32" t="s">
        <v>22</v>
      </c>
      <c r="E31" s="32" t="s">
        <v>23</v>
      </c>
      <c r="F31" s="33" t="s">
        <v>71</v>
      </c>
      <c r="G31" s="34" t="s">
        <v>21</v>
      </c>
      <c r="H31" s="37">
        <f aca="true" t="shared" si="2" ref="H31:P31">H32</f>
        <v>1305.6</v>
      </c>
      <c r="I31" s="37">
        <f t="shared" si="2"/>
        <v>1326</v>
      </c>
      <c r="J31" s="37">
        <f t="shared" si="2"/>
        <v>1392.6</v>
      </c>
      <c r="K31" s="37">
        <f t="shared" si="2"/>
        <v>1469</v>
      </c>
      <c r="L31" s="37">
        <f t="shared" si="2"/>
        <v>1215.5</v>
      </c>
      <c r="M31" s="37">
        <f t="shared" si="2"/>
        <v>1208.3</v>
      </c>
      <c r="N31" s="37">
        <f t="shared" si="2"/>
        <v>1210</v>
      </c>
      <c r="O31" s="36">
        <f t="shared" si="2"/>
        <v>1210</v>
      </c>
      <c r="P31" s="36">
        <f t="shared" si="2"/>
        <v>1210</v>
      </c>
    </row>
    <row r="32" spans="1:16" s="5" customFormat="1" ht="52.5" customHeight="1">
      <c r="A32" s="22"/>
      <c r="B32" s="57" t="s">
        <v>16</v>
      </c>
      <c r="C32" s="23"/>
      <c r="D32" s="4" t="s">
        <v>22</v>
      </c>
      <c r="E32" s="4" t="s">
        <v>23</v>
      </c>
      <c r="F32" s="10" t="s">
        <v>72</v>
      </c>
      <c r="G32" s="4" t="s">
        <v>92</v>
      </c>
      <c r="H32" s="7">
        <v>1305.6</v>
      </c>
      <c r="I32" s="7">
        <v>1326</v>
      </c>
      <c r="J32" s="7">
        <v>1392.6</v>
      </c>
      <c r="K32" s="7">
        <v>1469</v>
      </c>
      <c r="L32" s="7">
        <v>1215.5</v>
      </c>
      <c r="M32" s="7">
        <v>1208.3</v>
      </c>
      <c r="N32" s="7">
        <v>1210</v>
      </c>
      <c r="O32" s="7">
        <v>1210</v>
      </c>
      <c r="P32" s="7">
        <v>1210</v>
      </c>
    </row>
    <row r="33" spans="1:16" s="5" customFormat="1" ht="28.5" customHeight="1">
      <c r="A33" s="15"/>
      <c r="B33" s="43" t="s">
        <v>46</v>
      </c>
      <c r="C33" s="14"/>
      <c r="D33" s="6" t="s">
        <v>22</v>
      </c>
      <c r="E33" s="6" t="s">
        <v>23</v>
      </c>
      <c r="F33" s="10" t="s">
        <v>73</v>
      </c>
      <c r="G33" s="4" t="s">
        <v>91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</row>
    <row r="34" spans="1:16" s="5" customFormat="1" ht="54.75" customHeight="1">
      <c r="A34" s="30" t="s">
        <v>14</v>
      </c>
      <c r="B34" s="30" t="s">
        <v>57</v>
      </c>
      <c r="C34" s="38" t="s">
        <v>95</v>
      </c>
      <c r="D34" s="39" t="s">
        <v>22</v>
      </c>
      <c r="E34" s="39" t="s">
        <v>23</v>
      </c>
      <c r="F34" s="33" t="s">
        <v>101</v>
      </c>
      <c r="G34" s="34" t="s">
        <v>21</v>
      </c>
      <c r="H34" s="37">
        <f aca="true" t="shared" si="3" ref="H34:N34">H35+H37+H38</f>
        <v>9944.5</v>
      </c>
      <c r="I34" s="37">
        <f>I35+I37+I38+I36</f>
        <v>14086.4</v>
      </c>
      <c r="J34" s="37">
        <f>J35+J37+J38+J36</f>
        <v>11728</v>
      </c>
      <c r="K34" s="37">
        <f t="shared" si="3"/>
        <v>13092</v>
      </c>
      <c r="L34" s="37">
        <f t="shared" si="3"/>
        <v>10832.6</v>
      </c>
      <c r="M34" s="37">
        <f t="shared" si="3"/>
        <v>10768.5</v>
      </c>
      <c r="N34" s="37">
        <f t="shared" si="3"/>
        <v>10600</v>
      </c>
      <c r="O34" s="36">
        <f>O35</f>
        <v>10600</v>
      </c>
      <c r="P34" s="36">
        <f>P35</f>
        <v>10600</v>
      </c>
    </row>
    <row r="35" spans="1:16" s="5" customFormat="1" ht="32.25" customHeight="1">
      <c r="A35" s="48"/>
      <c r="B35" s="47" t="s">
        <v>17</v>
      </c>
      <c r="C35" s="48"/>
      <c r="D35" s="12" t="s">
        <v>22</v>
      </c>
      <c r="E35" s="12" t="s">
        <v>23</v>
      </c>
      <c r="F35" s="10" t="s">
        <v>74</v>
      </c>
      <c r="G35" s="12" t="s">
        <v>92</v>
      </c>
      <c r="H35" s="7">
        <v>9938.1</v>
      </c>
      <c r="I35" s="7">
        <v>14079.6</v>
      </c>
      <c r="J35" s="7">
        <v>11721.6</v>
      </c>
      <c r="K35" s="7">
        <v>13092</v>
      </c>
      <c r="L35" s="7">
        <v>10832.6</v>
      </c>
      <c r="M35" s="7">
        <v>10768.5</v>
      </c>
      <c r="N35" s="7">
        <v>10600</v>
      </c>
      <c r="O35" s="7">
        <v>10600</v>
      </c>
      <c r="P35" s="7">
        <v>10600</v>
      </c>
    </row>
    <row r="36" spans="1:16" s="5" customFormat="1" ht="117.75" customHeight="1">
      <c r="A36" s="58"/>
      <c r="B36" s="47" t="s">
        <v>114</v>
      </c>
      <c r="C36" s="58"/>
      <c r="D36" s="12" t="s">
        <v>22</v>
      </c>
      <c r="E36" s="12" t="s">
        <v>23</v>
      </c>
      <c r="F36" s="10" t="s">
        <v>115</v>
      </c>
      <c r="G36" s="12" t="s">
        <v>91</v>
      </c>
      <c r="H36" s="7">
        <v>0</v>
      </c>
      <c r="I36" s="7">
        <v>6.8</v>
      </c>
      <c r="J36" s="7">
        <v>6.4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</row>
    <row r="37" spans="1:16" s="5" customFormat="1" ht="131.25" customHeight="1">
      <c r="A37" s="19"/>
      <c r="B37" s="44" t="s">
        <v>48</v>
      </c>
      <c r="C37" s="20"/>
      <c r="D37" s="12" t="s">
        <v>22</v>
      </c>
      <c r="E37" s="12" t="s">
        <v>23</v>
      </c>
      <c r="F37" s="10" t="s">
        <v>75</v>
      </c>
      <c r="G37" s="12" t="s">
        <v>91</v>
      </c>
      <c r="H37" s="7">
        <v>6.4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</row>
    <row r="38" spans="1:16" s="5" customFormat="1" ht="38.25" customHeight="1">
      <c r="A38" s="48"/>
      <c r="B38" s="49" t="s">
        <v>46</v>
      </c>
      <c r="C38" s="53"/>
      <c r="D38" s="6" t="s">
        <v>22</v>
      </c>
      <c r="E38" s="6" t="s">
        <v>23</v>
      </c>
      <c r="F38" s="10" t="s">
        <v>76</v>
      </c>
      <c r="G38" s="4" t="s">
        <v>21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</row>
    <row r="39" spans="1:16" s="5" customFormat="1" ht="130.5" customHeight="1">
      <c r="A39" s="30" t="s">
        <v>14</v>
      </c>
      <c r="B39" s="30" t="s">
        <v>35</v>
      </c>
      <c r="C39" s="8" t="s">
        <v>32</v>
      </c>
      <c r="D39" s="34" t="s">
        <v>22</v>
      </c>
      <c r="E39" s="34" t="s">
        <v>24</v>
      </c>
      <c r="F39" s="33" t="s">
        <v>77</v>
      </c>
      <c r="G39" s="40" t="s">
        <v>21</v>
      </c>
      <c r="H39" s="37">
        <f aca="true" t="shared" si="4" ref="H39:N39">H40</f>
        <v>807.2</v>
      </c>
      <c r="I39" s="37">
        <f t="shared" si="4"/>
        <v>820</v>
      </c>
      <c r="J39" s="37">
        <f t="shared" si="4"/>
        <v>790</v>
      </c>
      <c r="K39" s="37">
        <f t="shared" si="4"/>
        <v>820</v>
      </c>
      <c r="L39" s="37">
        <f t="shared" si="4"/>
        <v>688.8</v>
      </c>
      <c r="M39" s="37">
        <f t="shared" si="4"/>
        <v>656</v>
      </c>
      <c r="N39" s="37">
        <f t="shared" si="4"/>
        <v>656</v>
      </c>
      <c r="O39" s="36">
        <f>O40</f>
        <v>656</v>
      </c>
      <c r="P39" s="36">
        <f>P40</f>
        <v>656</v>
      </c>
    </row>
    <row r="40" spans="1:16" s="5" customFormat="1" ht="154.5" customHeight="1">
      <c r="A40" s="22"/>
      <c r="B40" s="44" t="s">
        <v>50</v>
      </c>
      <c r="C40" s="23"/>
      <c r="D40" s="4" t="s">
        <v>22</v>
      </c>
      <c r="E40" s="4" t="s">
        <v>24</v>
      </c>
      <c r="F40" s="10" t="s">
        <v>78</v>
      </c>
      <c r="G40" s="12" t="s">
        <v>91</v>
      </c>
      <c r="H40" s="7">
        <v>807.2</v>
      </c>
      <c r="I40" s="7">
        <v>820</v>
      </c>
      <c r="J40" s="7">
        <v>790</v>
      </c>
      <c r="K40" s="7">
        <v>820</v>
      </c>
      <c r="L40" s="7">
        <v>688.8</v>
      </c>
      <c r="M40" s="7">
        <v>656</v>
      </c>
      <c r="N40" s="7">
        <v>656</v>
      </c>
      <c r="O40" s="7">
        <v>656</v>
      </c>
      <c r="P40" s="7">
        <v>656</v>
      </c>
    </row>
    <row r="41" spans="1:16" s="11" customFormat="1" ht="97.5" customHeight="1">
      <c r="A41" s="3" t="s">
        <v>36</v>
      </c>
      <c r="B41" s="18" t="s">
        <v>37</v>
      </c>
      <c r="C41" s="3" t="s">
        <v>30</v>
      </c>
      <c r="D41" s="4" t="s">
        <v>22</v>
      </c>
      <c r="E41" s="4" t="s">
        <v>45</v>
      </c>
      <c r="F41" s="10" t="s">
        <v>54</v>
      </c>
      <c r="G41" s="10" t="s">
        <v>21</v>
      </c>
      <c r="H41" s="2">
        <f aca="true" t="shared" si="5" ref="H41:N41">H42</f>
        <v>700</v>
      </c>
      <c r="I41" s="2">
        <f t="shared" si="5"/>
        <v>755</v>
      </c>
      <c r="J41" s="2">
        <f>J42</f>
        <v>1000</v>
      </c>
      <c r="K41" s="2">
        <f t="shared" si="5"/>
        <v>1000</v>
      </c>
      <c r="L41" s="2">
        <f t="shared" si="5"/>
        <v>830</v>
      </c>
      <c r="M41" s="2">
        <f t="shared" si="5"/>
        <v>820</v>
      </c>
      <c r="N41" s="2">
        <f t="shared" si="5"/>
        <v>820</v>
      </c>
      <c r="O41" s="7">
        <f>O42</f>
        <v>820</v>
      </c>
      <c r="P41" s="7">
        <f>P42</f>
        <v>820</v>
      </c>
    </row>
    <row r="42" spans="1:16" s="11" customFormat="1" ht="70.5" customHeight="1">
      <c r="A42" s="30" t="s">
        <v>14</v>
      </c>
      <c r="B42" s="30" t="s">
        <v>64</v>
      </c>
      <c r="C42" s="8" t="s">
        <v>30</v>
      </c>
      <c r="D42" s="34" t="s">
        <v>22</v>
      </c>
      <c r="E42" s="34" t="s">
        <v>45</v>
      </c>
      <c r="F42" s="33" t="s">
        <v>55</v>
      </c>
      <c r="G42" s="34" t="s">
        <v>21</v>
      </c>
      <c r="H42" s="41">
        <f>H43</f>
        <v>700</v>
      </c>
      <c r="I42" s="41">
        <f>I43</f>
        <v>755</v>
      </c>
      <c r="J42" s="41">
        <f>J43</f>
        <v>1000</v>
      </c>
      <c r="K42" s="41">
        <f>K43</f>
        <v>1000</v>
      </c>
      <c r="L42" s="41">
        <f>L43</f>
        <v>830</v>
      </c>
      <c r="M42" s="41">
        <f>M43</f>
        <v>820</v>
      </c>
      <c r="N42" s="41">
        <f>N43</f>
        <v>820</v>
      </c>
      <c r="O42" s="54">
        <f>O43</f>
        <v>820</v>
      </c>
      <c r="P42" s="36">
        <f>P43</f>
        <v>820</v>
      </c>
    </row>
    <row r="43" spans="1:16" ht="50.25" customHeight="1">
      <c r="A43" s="22"/>
      <c r="B43" s="51" t="s">
        <v>18</v>
      </c>
      <c r="C43" s="23"/>
      <c r="D43" s="4" t="s">
        <v>22</v>
      </c>
      <c r="E43" s="4" t="s">
        <v>45</v>
      </c>
      <c r="F43" s="10" t="s">
        <v>79</v>
      </c>
      <c r="G43" s="4" t="s">
        <v>92</v>
      </c>
      <c r="H43" s="2">
        <v>700</v>
      </c>
      <c r="I43" s="2">
        <v>755</v>
      </c>
      <c r="J43" s="9">
        <v>1000</v>
      </c>
      <c r="K43" s="2">
        <v>1000</v>
      </c>
      <c r="L43" s="2">
        <v>830</v>
      </c>
      <c r="M43" s="2">
        <v>820</v>
      </c>
      <c r="N43" s="2">
        <v>820</v>
      </c>
      <c r="O43" s="2">
        <v>820</v>
      </c>
      <c r="P43" s="2">
        <v>820</v>
      </c>
    </row>
    <row r="44" spans="1:16" s="11" customFormat="1" ht="88.5" customHeight="1">
      <c r="A44" s="3" t="s">
        <v>38</v>
      </c>
      <c r="B44" s="18" t="s">
        <v>39</v>
      </c>
      <c r="C44" s="3" t="s">
        <v>32</v>
      </c>
      <c r="D44" s="4" t="s">
        <v>22</v>
      </c>
      <c r="E44" s="4" t="s">
        <v>27</v>
      </c>
      <c r="F44" s="10" t="s">
        <v>58</v>
      </c>
      <c r="G44" s="4" t="s">
        <v>21</v>
      </c>
      <c r="H44" s="2">
        <f aca="true" t="shared" si="6" ref="H44:P44">H45</f>
        <v>170</v>
      </c>
      <c r="I44" s="2">
        <f t="shared" si="6"/>
        <v>100</v>
      </c>
      <c r="J44" s="2">
        <f>J45</f>
        <v>100</v>
      </c>
      <c r="K44" s="2">
        <v>107</v>
      </c>
      <c r="L44" s="2">
        <v>107</v>
      </c>
      <c r="M44" s="2">
        <v>107</v>
      </c>
      <c r="N44" s="2">
        <f t="shared" si="6"/>
        <v>85</v>
      </c>
      <c r="O44" s="2">
        <f t="shared" si="6"/>
        <v>85</v>
      </c>
      <c r="P44" s="2">
        <f t="shared" si="6"/>
        <v>85</v>
      </c>
    </row>
    <row r="45" spans="1:16" s="11" customFormat="1" ht="71.25" customHeight="1">
      <c r="A45" s="30" t="s">
        <v>14</v>
      </c>
      <c r="B45" s="30" t="s">
        <v>65</v>
      </c>
      <c r="C45" s="8" t="s">
        <v>32</v>
      </c>
      <c r="D45" s="34" t="s">
        <v>22</v>
      </c>
      <c r="E45" s="34" t="s">
        <v>27</v>
      </c>
      <c r="F45" s="33" t="s">
        <v>59</v>
      </c>
      <c r="G45" s="34" t="s">
        <v>21</v>
      </c>
      <c r="H45" s="41">
        <f aca="true" t="shared" si="7" ref="H45:N45">H46+H47</f>
        <v>170</v>
      </c>
      <c r="I45" s="41">
        <f t="shared" si="7"/>
        <v>100</v>
      </c>
      <c r="J45" s="41">
        <f t="shared" si="7"/>
        <v>100</v>
      </c>
      <c r="K45" s="41">
        <f t="shared" si="7"/>
        <v>107</v>
      </c>
      <c r="L45" s="41">
        <f t="shared" si="7"/>
        <v>107</v>
      </c>
      <c r="M45" s="41">
        <f t="shared" si="7"/>
        <v>107</v>
      </c>
      <c r="N45" s="41">
        <f t="shared" si="7"/>
        <v>85</v>
      </c>
      <c r="O45" s="54">
        <f>O46</f>
        <v>85</v>
      </c>
      <c r="P45" s="36">
        <f>P46+P49</f>
        <v>85</v>
      </c>
    </row>
    <row r="46" spans="1:16" ht="73.5" customHeight="1">
      <c r="A46" s="22"/>
      <c r="B46" s="47" t="s">
        <v>106</v>
      </c>
      <c r="C46" s="23"/>
      <c r="D46" s="4" t="s">
        <v>22</v>
      </c>
      <c r="E46" s="4" t="s">
        <v>27</v>
      </c>
      <c r="F46" s="10" t="s">
        <v>80</v>
      </c>
      <c r="G46" s="4" t="s">
        <v>88</v>
      </c>
      <c r="H46" s="9">
        <v>70</v>
      </c>
      <c r="I46" s="9">
        <v>100</v>
      </c>
      <c r="J46" s="9">
        <v>100</v>
      </c>
      <c r="K46" s="9">
        <v>107</v>
      </c>
      <c r="L46" s="9">
        <v>107</v>
      </c>
      <c r="M46" s="9">
        <v>107</v>
      </c>
      <c r="N46" s="9">
        <v>85</v>
      </c>
      <c r="O46" s="9">
        <v>85</v>
      </c>
      <c r="P46" s="9">
        <v>85</v>
      </c>
    </row>
    <row r="47" spans="1:16" ht="68.25" customHeight="1">
      <c r="A47" s="8"/>
      <c r="B47" s="16" t="s">
        <v>69</v>
      </c>
      <c r="C47" s="8"/>
      <c r="D47" s="4" t="s">
        <v>22</v>
      </c>
      <c r="E47" s="4" t="s">
        <v>27</v>
      </c>
      <c r="F47" s="10" t="s">
        <v>81</v>
      </c>
      <c r="G47" s="4" t="s">
        <v>94</v>
      </c>
      <c r="H47" s="9">
        <v>100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7">
        <v>0</v>
      </c>
      <c r="P47" s="7">
        <v>0</v>
      </c>
    </row>
    <row r="48" spans="1:16" s="11" customFormat="1" ht="91.5" customHeight="1">
      <c r="A48" s="3" t="s">
        <v>43</v>
      </c>
      <c r="B48" s="18" t="s">
        <v>41</v>
      </c>
      <c r="C48" s="3" t="s">
        <v>32</v>
      </c>
      <c r="D48" s="4" t="s">
        <v>22</v>
      </c>
      <c r="E48" s="4" t="s">
        <v>47</v>
      </c>
      <c r="F48" s="10" t="s">
        <v>60</v>
      </c>
      <c r="G48" s="6" t="s">
        <v>21</v>
      </c>
      <c r="H48" s="9">
        <v>0</v>
      </c>
      <c r="I48" s="9">
        <v>0</v>
      </c>
      <c r="J48" s="2">
        <f>J49</f>
        <v>0</v>
      </c>
      <c r="K48" s="9">
        <v>0</v>
      </c>
      <c r="L48" s="9">
        <v>0</v>
      </c>
      <c r="M48" s="9">
        <v>0</v>
      </c>
      <c r="N48" s="9">
        <v>0</v>
      </c>
      <c r="O48" s="7">
        <v>0</v>
      </c>
      <c r="P48" s="7">
        <v>0</v>
      </c>
    </row>
    <row r="49" spans="1:16" s="11" customFormat="1" ht="76.5" customHeight="1">
      <c r="A49" s="30" t="s">
        <v>14</v>
      </c>
      <c r="B49" s="30" t="s">
        <v>66</v>
      </c>
      <c r="C49" s="8" t="s">
        <v>32</v>
      </c>
      <c r="D49" s="34" t="s">
        <v>22</v>
      </c>
      <c r="E49" s="34" t="s">
        <v>47</v>
      </c>
      <c r="F49" s="33" t="s">
        <v>61</v>
      </c>
      <c r="G49" s="34" t="s">
        <v>21</v>
      </c>
      <c r="H49" s="41">
        <v>0</v>
      </c>
      <c r="I49" s="41">
        <v>0</v>
      </c>
      <c r="J49" s="36">
        <f>J50</f>
        <v>0</v>
      </c>
      <c r="K49" s="41">
        <v>0</v>
      </c>
      <c r="L49" s="41">
        <v>0</v>
      </c>
      <c r="M49" s="41">
        <v>0</v>
      </c>
      <c r="N49" s="41">
        <v>0</v>
      </c>
      <c r="O49" s="36">
        <v>0</v>
      </c>
      <c r="P49" s="36">
        <v>0</v>
      </c>
    </row>
    <row r="50" spans="1:16" ht="84" customHeight="1">
      <c r="A50" s="8"/>
      <c r="B50" s="16" t="s">
        <v>19</v>
      </c>
      <c r="C50" s="8"/>
      <c r="D50" s="4" t="s">
        <v>22</v>
      </c>
      <c r="E50" s="4" t="s">
        <v>47</v>
      </c>
      <c r="F50" s="10" t="s">
        <v>82</v>
      </c>
      <c r="G50" s="6" t="s">
        <v>21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7">
        <v>0</v>
      </c>
      <c r="P50" s="7">
        <v>0</v>
      </c>
    </row>
    <row r="51" spans="1:16" s="11" customFormat="1" ht="105.75" customHeight="1">
      <c r="A51" s="3" t="s">
        <v>44</v>
      </c>
      <c r="B51" s="18" t="s">
        <v>42</v>
      </c>
      <c r="C51" s="3" t="s">
        <v>32</v>
      </c>
      <c r="D51" s="4" t="s">
        <v>22</v>
      </c>
      <c r="E51" s="4" t="s">
        <v>24</v>
      </c>
      <c r="F51" s="10" t="s">
        <v>62</v>
      </c>
      <c r="G51" s="6" t="s">
        <v>21</v>
      </c>
      <c r="H51" s="2">
        <f aca="true" t="shared" si="8" ref="H51:N51">H52</f>
        <v>8648.5</v>
      </c>
      <c r="I51" s="2">
        <f t="shared" si="8"/>
        <v>9578.5</v>
      </c>
      <c r="J51" s="2">
        <f t="shared" si="8"/>
        <v>11852.1</v>
      </c>
      <c r="K51" s="2">
        <f t="shared" si="8"/>
        <v>11321.7</v>
      </c>
      <c r="L51" s="2">
        <f t="shared" si="8"/>
        <v>7299.299999999999</v>
      </c>
      <c r="M51" s="2">
        <f t="shared" si="8"/>
        <v>7256.1</v>
      </c>
      <c r="N51" s="2">
        <f t="shared" si="8"/>
        <v>8338</v>
      </c>
      <c r="O51" s="55">
        <f>O52</f>
        <v>8338</v>
      </c>
      <c r="P51" s="55">
        <f>P52</f>
        <v>8338</v>
      </c>
    </row>
    <row r="52" spans="1:16" s="11" customFormat="1" ht="82.5" customHeight="1">
      <c r="A52" s="30" t="s">
        <v>14</v>
      </c>
      <c r="B52" s="30" t="s">
        <v>68</v>
      </c>
      <c r="C52" s="42" t="s">
        <v>32</v>
      </c>
      <c r="D52" s="34" t="s">
        <v>22</v>
      </c>
      <c r="E52" s="34" t="s">
        <v>24</v>
      </c>
      <c r="F52" s="33" t="s">
        <v>63</v>
      </c>
      <c r="G52" s="32" t="s">
        <v>21</v>
      </c>
      <c r="H52" s="41">
        <f>H53+H54</f>
        <v>8648.5</v>
      </c>
      <c r="I52" s="41">
        <f>I53+I54</f>
        <v>9578.5</v>
      </c>
      <c r="J52" s="41">
        <f>+J53+J54</f>
        <v>11852.1</v>
      </c>
      <c r="K52" s="41">
        <f aca="true" t="shared" si="9" ref="K52:P52">K53+K54</f>
        <v>11321.7</v>
      </c>
      <c r="L52" s="41">
        <f t="shared" si="9"/>
        <v>7299.299999999999</v>
      </c>
      <c r="M52" s="41">
        <f t="shared" si="9"/>
        <v>7256.1</v>
      </c>
      <c r="N52" s="41">
        <f t="shared" si="9"/>
        <v>8338</v>
      </c>
      <c r="O52" s="36">
        <f t="shared" si="9"/>
        <v>8338</v>
      </c>
      <c r="P52" s="36">
        <f t="shared" si="9"/>
        <v>8338</v>
      </c>
    </row>
    <row r="53" spans="1:16" s="11" customFormat="1" ht="57.75" customHeight="1">
      <c r="A53" s="22"/>
      <c r="B53" s="47" t="s">
        <v>67</v>
      </c>
      <c r="C53" s="23"/>
      <c r="D53" s="4" t="s">
        <v>22</v>
      </c>
      <c r="E53" s="4" t="s">
        <v>28</v>
      </c>
      <c r="F53" s="10" t="s">
        <v>83</v>
      </c>
      <c r="G53" s="6" t="s">
        <v>21</v>
      </c>
      <c r="H53" s="9">
        <v>1306</v>
      </c>
      <c r="I53" s="9">
        <v>1014.2</v>
      </c>
      <c r="J53" s="9">
        <v>1242.1</v>
      </c>
      <c r="K53" s="9">
        <v>1322.7</v>
      </c>
      <c r="L53" s="9">
        <v>1094.4</v>
      </c>
      <c r="M53" s="9">
        <v>1088</v>
      </c>
      <c r="N53" s="9">
        <v>1088</v>
      </c>
      <c r="O53" s="9">
        <v>1088</v>
      </c>
      <c r="P53" s="9">
        <v>1088</v>
      </c>
    </row>
    <row r="54" spans="1:16" ht="82.5" customHeight="1">
      <c r="A54" s="22"/>
      <c r="B54" s="47" t="s">
        <v>107</v>
      </c>
      <c r="C54" s="23"/>
      <c r="D54" s="4" t="s">
        <v>22</v>
      </c>
      <c r="E54" s="4" t="s">
        <v>26</v>
      </c>
      <c r="F54" s="10" t="s">
        <v>84</v>
      </c>
      <c r="G54" s="6" t="s">
        <v>21</v>
      </c>
      <c r="H54" s="9">
        <v>7342.5</v>
      </c>
      <c r="I54" s="9">
        <v>8564.3</v>
      </c>
      <c r="J54" s="9">
        <v>10610</v>
      </c>
      <c r="K54" s="9">
        <v>9999</v>
      </c>
      <c r="L54" s="9">
        <v>6204.9</v>
      </c>
      <c r="M54" s="9">
        <v>6168.1</v>
      </c>
      <c r="N54" s="9">
        <v>7250</v>
      </c>
      <c r="O54" s="9">
        <v>7250</v>
      </c>
      <c r="P54" s="9">
        <v>7250</v>
      </c>
    </row>
  </sheetData>
  <sheetProtection/>
  <mergeCells count="8">
    <mergeCell ref="L2:N2"/>
    <mergeCell ref="I3:N6"/>
    <mergeCell ref="A7:N10"/>
    <mergeCell ref="A12:A13"/>
    <mergeCell ref="B12:B13"/>
    <mergeCell ref="C12:C13"/>
    <mergeCell ref="D12:G12"/>
    <mergeCell ref="H12:P12"/>
  </mergeCells>
  <printOptions/>
  <pageMargins left="0.23" right="0.19" top="0.37" bottom="0.7480314960629921" header="0.4" footer="0.31496062992125984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постновлению от 24 декабря 2019 года № 490</dc:title>
  <dc:subject/>
  <dc:creator>Пользователь</dc:creator>
  <cp:keywords/>
  <dc:description/>
  <cp:lastModifiedBy>Гриничева</cp:lastModifiedBy>
  <cp:lastPrinted>2019-12-24T14:03:48Z</cp:lastPrinted>
  <dcterms:created xsi:type="dcterms:W3CDTF">2013-10-31T10:56:39Z</dcterms:created>
  <dcterms:modified xsi:type="dcterms:W3CDTF">2019-12-24T14:04:13Z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XXJ7TYMEEKJ2-1303-266</vt:lpwstr>
  </property>
  <property fmtid="{D5CDD505-2E9C-101B-9397-08002B2CF9AE}" pid="4" name="_dlc_DocIdItemGu">
    <vt:lpwstr>e9d7c595-59cd-4a6f-ad9f-7d1b455e024d</vt:lpwstr>
  </property>
  <property fmtid="{D5CDD505-2E9C-101B-9397-08002B2CF9AE}" pid="5" name="_dlc_DocIdU">
    <vt:lpwstr>https://vip.gov.mari.ru/mturek/_layouts/DocIdRedir.aspx?ID=XXJ7TYMEEKJ2-1303-266, XXJ7TYMEEKJ2-1303-266</vt:lpwstr>
  </property>
  <property fmtid="{D5CDD505-2E9C-101B-9397-08002B2CF9AE}" pid="6" name="Пап">
    <vt:lpwstr>2019 - культура</vt:lpwstr>
  </property>
  <property fmtid="{D5CDD505-2E9C-101B-9397-08002B2CF9AE}" pid="7" name="Описан">
    <vt:lpwstr/>
  </property>
</Properties>
</file>