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<sst xmlns="http://schemas.openxmlformats.org/spreadsheetml/2006/main" count="61" uniqueCount="61">
  <si>
    <t>Жилищно-коммунальное хозяйство</t>
  </si>
  <si>
    <t>0500</t>
  </si>
  <si>
    <t>0100</t>
  </si>
  <si>
    <t>0800</t>
  </si>
  <si>
    <t>ВСЕГО</t>
  </si>
  <si>
    <t xml:space="preserve">                                            </t>
  </si>
  <si>
    <t>Общегосударственные вопросы</t>
  </si>
  <si>
    <t>Функционирование местных администраций</t>
  </si>
  <si>
    <t>0104</t>
  </si>
  <si>
    <t>0502</t>
  </si>
  <si>
    <t>Наименование расходов</t>
  </si>
  <si>
    <t>Финансовая помощь бюджетам других уровней</t>
  </si>
  <si>
    <t>1101</t>
  </si>
  <si>
    <t>Итого внутренних оборотов</t>
  </si>
  <si>
    <t>Процент исполнения к уточненному бюджету , %</t>
  </si>
  <si>
    <t>Процент исполнения к утвержденному бюджету , %</t>
  </si>
  <si>
    <t>Отклонение уточнен.плана от утвержден.  (+,-), тыс.руб.</t>
  </si>
  <si>
    <t>Приложение № 4</t>
  </si>
  <si>
    <t>раздел, подраздел</t>
  </si>
  <si>
    <t xml:space="preserve">                                             по разделам, подразделам классификации расходов бюджета</t>
  </si>
  <si>
    <t>______________________________</t>
  </si>
  <si>
    <t>Межбюджетные трансферты</t>
  </si>
  <si>
    <t>Национальная оборона</t>
  </si>
  <si>
    <t>Мобилизационная и вневойсковая подготовка</t>
  </si>
  <si>
    <t>0200</t>
  </si>
  <si>
    <t>0203</t>
  </si>
  <si>
    <t>0503</t>
  </si>
  <si>
    <t>Благоустройство.</t>
  </si>
  <si>
    <t>0501</t>
  </si>
  <si>
    <t>Поддержка жилищного хозяйства. Субсидии юридическим лицам.</t>
  </si>
  <si>
    <t>Поддержка коммунального хохзяйства. Субсидии юридическим лицам.</t>
  </si>
  <si>
    <t xml:space="preserve">                                 Исполнение  расходов бюджета МО "Октябрьское сельское поселение" </t>
  </si>
  <si>
    <t>Национальная безопасность и правоохранительная деятельность</t>
  </si>
  <si>
    <t>0300</t>
  </si>
  <si>
    <t>Мероприятия по предупреждению и ликвидации ЧС</t>
  </si>
  <si>
    <t>0309</t>
  </si>
  <si>
    <t>Охрана окружающей среды.</t>
  </si>
  <si>
    <t>0600</t>
  </si>
  <si>
    <t>Природоохранные мероприятия</t>
  </si>
  <si>
    <t>0603</t>
  </si>
  <si>
    <t>Национальная экономика</t>
  </si>
  <si>
    <t>0400</t>
  </si>
  <si>
    <t>Мероприятия в области строительства, архитектуры и градостроительства.</t>
  </si>
  <si>
    <t>0412</t>
  </si>
  <si>
    <t>Дворцы и дома культуры, другие учрежд культуры и средства массовой информации.</t>
  </si>
  <si>
    <t>Библиотеки.</t>
  </si>
  <si>
    <r>
      <t xml:space="preserve">Субсидии    </t>
    </r>
    <r>
      <rPr>
        <b/>
        <sz val="11"/>
        <rFont val="Times New Roman Cyr"/>
        <family val="0"/>
      </rPr>
      <t xml:space="preserve">                                       (Октябрьский СКК, Шерегановский СКК)</t>
    </r>
  </si>
  <si>
    <t>Дорожные фонды</t>
  </si>
  <si>
    <t>0409</t>
  </si>
  <si>
    <t>Пособия, компенсации и иные соц выплаты гражданам, кроме публичных нормативных обязательств (ПМО).</t>
  </si>
  <si>
    <t>Утвержденный бюджет муниципального района  на 2016 год, тыс.руб.</t>
  </si>
  <si>
    <t>Уточненный бюджет муниципального района на 2016 год, тыс.руб.</t>
  </si>
  <si>
    <t>0111</t>
  </si>
  <si>
    <t>Резервные фонды</t>
  </si>
  <si>
    <t>"Октябрьское сельское поселение"</t>
  </si>
  <si>
    <t>0113</t>
  </si>
  <si>
    <t>Другие общегосударственные вопросы</t>
  </si>
  <si>
    <t>За   2016 года</t>
  </si>
  <si>
    <t xml:space="preserve">от                          2017 г.   № </t>
  </si>
  <si>
    <t>Исполнение за 2016 года</t>
  </si>
  <si>
    <t>к Решению Собрания депутатов МО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</si>
</sst>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Cyr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11" fillId="0" borderId="10" xfId="53" applyFont="1" applyBorder="1" applyAlignment="1">
      <alignment horizontal="left" wrapText="1"/>
      <protection/>
    </xf>
    <xf numFmtId="0" fontId="9" fillId="0" borderId="10" xfId="53" applyFont="1" applyBorder="1" applyAlignment="1">
      <alignment horizontal="left" wrapText="1"/>
      <protection/>
    </xf>
    <xf numFmtId="49" fontId="9" fillId="0" borderId="11" xfId="53" applyNumberFormat="1" applyFont="1" applyBorder="1" applyAlignment="1">
      <alignment horizontal="center"/>
      <protection/>
    </xf>
    <xf numFmtId="49" fontId="9" fillId="0" borderId="12" xfId="53" applyNumberFormat="1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164" fontId="9" fillId="0" borderId="14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9" fontId="7" fillId="0" borderId="0" xfId="58" applyFont="1" applyBorder="1" applyAlignment="1">
      <alignment horizontal="center"/>
    </xf>
    <xf numFmtId="0" fontId="11" fillId="0" borderId="0" xfId="53" applyFont="1">
      <alignment/>
      <protection/>
    </xf>
    <xf numFmtId="165" fontId="9" fillId="0" borderId="11" xfId="58" applyNumberFormat="1" applyFont="1" applyBorder="1" applyAlignment="1">
      <alignment horizontal="center"/>
    </xf>
    <xf numFmtId="165" fontId="9" fillId="0" borderId="14" xfId="58" applyNumberFormat="1" applyFont="1" applyBorder="1" applyAlignment="1">
      <alignment horizontal="center"/>
    </xf>
    <xf numFmtId="165" fontId="11" fillId="0" borderId="11" xfId="58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1" fillId="0" borderId="15" xfId="53" applyFont="1" applyBorder="1" applyAlignment="1">
      <alignment horizontal="left" wrapText="1"/>
      <protection/>
    </xf>
    <xf numFmtId="49" fontId="11" fillId="0" borderId="12" xfId="53" applyNumberFormat="1" applyFont="1" applyBorder="1" applyAlignment="1">
      <alignment horizontal="center"/>
      <protection/>
    </xf>
    <xf numFmtId="165" fontId="11" fillId="0" borderId="12" xfId="58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11" fillId="0" borderId="16" xfId="53" applyFont="1" applyBorder="1" applyAlignment="1">
      <alignment horizontal="left" wrapText="1"/>
      <protection/>
    </xf>
    <xf numFmtId="0" fontId="11" fillId="0" borderId="17" xfId="53" applyFont="1" applyBorder="1" applyAlignment="1">
      <alignment horizontal="left" wrapText="1"/>
      <protection/>
    </xf>
    <xf numFmtId="0" fontId="7" fillId="0" borderId="18" xfId="53" applyFont="1" applyBorder="1" applyAlignment="1">
      <alignment horizontal="center" wrapText="1"/>
      <protection/>
    </xf>
    <xf numFmtId="164" fontId="11" fillId="0" borderId="19" xfId="53" applyNumberFormat="1" applyFont="1" applyBorder="1" applyAlignment="1">
      <alignment horizontal="center"/>
      <protection/>
    </xf>
    <xf numFmtId="164" fontId="9" fillId="0" borderId="0" xfId="53" applyNumberFormat="1" applyFont="1" applyBorder="1" applyAlignment="1">
      <alignment horizontal="center"/>
      <protection/>
    </xf>
    <xf numFmtId="164" fontId="11" fillId="0" borderId="0" xfId="53" applyNumberFormat="1" applyFont="1" applyBorder="1" applyAlignment="1">
      <alignment horizontal="center"/>
      <protection/>
    </xf>
    <xf numFmtId="49" fontId="9" fillId="0" borderId="20" xfId="53" applyNumberFormat="1" applyFont="1" applyBorder="1" applyAlignment="1">
      <alignment horizontal="center"/>
      <protection/>
    </xf>
    <xf numFmtId="49" fontId="11" fillId="0" borderId="21" xfId="53" applyNumberFormat="1" applyFont="1" applyBorder="1" applyAlignment="1">
      <alignment horizontal="center"/>
      <protection/>
    </xf>
    <xf numFmtId="49" fontId="11" fillId="0" borderId="22" xfId="53" applyNumberFormat="1" applyFont="1" applyBorder="1" applyAlignment="1">
      <alignment horizontal="center"/>
      <protection/>
    </xf>
    <xf numFmtId="0" fontId="15" fillId="0" borderId="14" xfId="53" applyFont="1" applyBorder="1" applyAlignment="1">
      <alignment horizontal="center"/>
      <protection/>
    </xf>
    <xf numFmtId="164" fontId="11" fillId="0" borderId="23" xfId="53" applyNumberFormat="1" applyFont="1" applyBorder="1" applyAlignment="1">
      <alignment horizontal="center"/>
      <protection/>
    </xf>
    <xf numFmtId="164" fontId="11" fillId="0" borderId="24" xfId="53" applyNumberFormat="1" applyFont="1" applyBorder="1" applyAlignment="1">
      <alignment horizontal="center"/>
      <protection/>
    </xf>
    <xf numFmtId="164" fontId="9" fillId="0" borderId="25" xfId="53" applyNumberFormat="1" applyFont="1" applyBorder="1" applyAlignment="1">
      <alignment horizontal="center"/>
      <protection/>
    </xf>
    <xf numFmtId="164" fontId="9" fillId="0" borderId="26" xfId="53" applyNumberFormat="1" applyFont="1" applyBorder="1" applyAlignment="1">
      <alignment horizontal="center"/>
      <protection/>
    </xf>
    <xf numFmtId="164" fontId="11" fillId="0" borderId="22" xfId="53" applyNumberFormat="1" applyFont="1" applyBorder="1" applyAlignment="1">
      <alignment horizontal="center"/>
      <protection/>
    </xf>
    <xf numFmtId="164" fontId="11" fillId="0" borderId="21" xfId="53" applyNumberFormat="1" applyFont="1" applyBorder="1" applyAlignment="1">
      <alignment horizontal="center"/>
      <protection/>
    </xf>
    <xf numFmtId="164" fontId="9" fillId="0" borderId="20" xfId="53" applyNumberFormat="1" applyFont="1" applyBorder="1" applyAlignment="1">
      <alignment horizontal="center"/>
      <protection/>
    </xf>
    <xf numFmtId="164" fontId="11" fillId="0" borderId="12" xfId="53" applyNumberFormat="1" applyFont="1" applyBorder="1" applyAlignment="1">
      <alignment horizontal="center"/>
      <protection/>
    </xf>
    <xf numFmtId="164" fontId="9" fillId="0" borderId="11" xfId="53" applyNumberFormat="1" applyFont="1" applyBorder="1" applyAlignment="1">
      <alignment horizontal="center"/>
      <protection/>
    </xf>
    <xf numFmtId="164" fontId="11" fillId="0" borderId="11" xfId="53" applyNumberFormat="1" applyFont="1" applyBorder="1" applyAlignment="1">
      <alignment horizontal="center"/>
      <protection/>
    </xf>
    <xf numFmtId="165" fontId="14" fillId="0" borderId="19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1" fillId="0" borderId="22" xfId="58" applyNumberFormat="1" applyFont="1" applyBorder="1" applyAlignment="1">
      <alignment horizontal="center"/>
    </xf>
    <xf numFmtId="165" fontId="11" fillId="0" borderId="21" xfId="58" applyNumberFormat="1" applyFont="1" applyBorder="1" applyAlignment="1">
      <alignment horizontal="center"/>
    </xf>
    <xf numFmtId="165" fontId="9" fillId="0" borderId="20" xfId="58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" fillId="0" borderId="0" xfId="53" applyNumberFormat="1" applyFont="1">
      <alignment/>
      <protection/>
    </xf>
    <xf numFmtId="164" fontId="2" fillId="0" borderId="0" xfId="53" applyNumberFormat="1">
      <alignment/>
      <protection/>
    </xf>
    <xf numFmtId="164" fontId="0" fillId="0" borderId="0" xfId="0" applyNumberFormat="1" applyAlignment="1">
      <alignment/>
    </xf>
    <xf numFmtId="164" fontId="8" fillId="0" borderId="0" xfId="53" applyNumberFormat="1" applyFont="1">
      <alignment/>
      <protection/>
    </xf>
    <xf numFmtId="164" fontId="11" fillId="0" borderId="0" xfId="53" applyNumberFormat="1" applyFont="1">
      <alignment/>
      <protection/>
    </xf>
    <xf numFmtId="164" fontId="2" fillId="0" borderId="0" xfId="53" applyNumberFormat="1" applyFont="1">
      <alignment/>
      <protection/>
    </xf>
    <xf numFmtId="164" fontId="18" fillId="0" borderId="0" xfId="0" applyNumberFormat="1" applyFont="1" applyFill="1" applyBorder="1" applyAlignment="1">
      <alignment horizontal="right"/>
    </xf>
    <xf numFmtId="49" fontId="9" fillId="0" borderId="27" xfId="53" applyNumberFormat="1" applyFont="1" applyBorder="1" applyAlignment="1">
      <alignment horizontal="center"/>
      <protection/>
    </xf>
    <xf numFmtId="164" fontId="9" fillId="0" borderId="28" xfId="53" applyNumberFormat="1" applyFont="1" applyBorder="1" applyAlignment="1">
      <alignment horizontal="center"/>
      <protection/>
    </xf>
    <xf numFmtId="164" fontId="9" fillId="0" borderId="27" xfId="53" applyNumberFormat="1" applyFont="1" applyBorder="1" applyAlignment="1">
      <alignment horizontal="center"/>
      <protection/>
    </xf>
    <xf numFmtId="165" fontId="9" fillId="0" borderId="27" xfId="58" applyNumberFormat="1" applyFont="1" applyBorder="1" applyAlignment="1">
      <alignment horizontal="center"/>
    </xf>
    <xf numFmtId="49" fontId="11" fillId="0" borderId="29" xfId="53" applyNumberFormat="1" applyFont="1" applyBorder="1" applyAlignment="1">
      <alignment horizontal="center"/>
      <protection/>
    </xf>
    <xf numFmtId="164" fontId="11" fillId="0" borderId="29" xfId="53" applyNumberFormat="1" applyFont="1" applyBorder="1" applyAlignment="1">
      <alignment horizontal="center"/>
      <protection/>
    </xf>
    <xf numFmtId="165" fontId="11" fillId="0" borderId="29" xfId="58" applyNumberFormat="1" applyFont="1" applyBorder="1" applyAlignment="1">
      <alignment horizontal="center"/>
    </xf>
    <xf numFmtId="49" fontId="11" fillId="0" borderId="30" xfId="53" applyNumberFormat="1" applyFont="1" applyBorder="1" applyAlignment="1">
      <alignment horizontal="center"/>
      <protection/>
    </xf>
    <xf numFmtId="164" fontId="11" fillId="0" borderId="30" xfId="53" applyNumberFormat="1" applyFont="1" applyBorder="1" applyAlignment="1">
      <alignment horizontal="center"/>
      <protection/>
    </xf>
    <xf numFmtId="165" fontId="11" fillId="0" borderId="30" xfId="58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49" fontId="11" fillId="0" borderId="32" xfId="53" applyNumberFormat="1" applyFont="1" applyBorder="1" applyAlignment="1">
      <alignment horizontal="center"/>
      <protection/>
    </xf>
    <xf numFmtId="164" fontId="11" fillId="0" borderId="32" xfId="53" applyNumberFormat="1" applyFont="1" applyBorder="1" applyAlignment="1">
      <alignment horizontal="center"/>
      <protection/>
    </xf>
    <xf numFmtId="165" fontId="11" fillId="0" borderId="32" xfId="58" applyNumberFormat="1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9" fillId="0" borderId="33" xfId="53" applyFont="1" applyBorder="1" applyAlignment="1">
      <alignment horizontal="left" wrapText="1"/>
      <protection/>
    </xf>
    <xf numFmtId="49" fontId="9" fillId="0" borderId="29" xfId="53" applyNumberFormat="1" applyFont="1" applyBorder="1" applyAlignment="1">
      <alignment horizontal="center"/>
      <protection/>
    </xf>
    <xf numFmtId="164" fontId="9" fillId="0" borderId="29" xfId="53" applyNumberFormat="1" applyFont="1" applyBorder="1" applyAlignment="1">
      <alignment horizontal="center"/>
      <protection/>
    </xf>
    <xf numFmtId="165" fontId="9" fillId="0" borderId="29" xfId="58" applyNumberFormat="1" applyFont="1" applyBorder="1" applyAlignment="1">
      <alignment horizontal="center"/>
    </xf>
    <xf numFmtId="0" fontId="11" fillId="0" borderId="29" xfId="53" applyFont="1" applyBorder="1" applyAlignment="1">
      <alignment horizontal="left" wrapText="1"/>
      <protection/>
    </xf>
    <xf numFmtId="0" fontId="9" fillId="0" borderId="29" xfId="53" applyFont="1" applyBorder="1" applyAlignment="1">
      <alignment horizontal="left" wrapText="1"/>
      <protection/>
    </xf>
    <xf numFmtId="0" fontId="11" fillId="0" borderId="32" xfId="53" applyFont="1" applyBorder="1" applyAlignment="1">
      <alignment horizontal="left" wrapText="1"/>
      <protection/>
    </xf>
    <xf numFmtId="0" fontId="7" fillId="0" borderId="34" xfId="53" applyFont="1" applyBorder="1" applyAlignment="1">
      <alignment horizontal="center" wrapText="1"/>
      <protection/>
    </xf>
    <xf numFmtId="49" fontId="9" fillId="0" borderId="35" xfId="53" applyNumberFormat="1" applyFont="1" applyBorder="1" applyAlignment="1">
      <alignment horizontal="center"/>
      <protection/>
    </xf>
    <xf numFmtId="164" fontId="9" fillId="0" borderId="35" xfId="53" applyNumberFormat="1" applyFont="1" applyBorder="1" applyAlignment="1">
      <alignment horizontal="center"/>
      <protection/>
    </xf>
    <xf numFmtId="165" fontId="9" fillId="0" borderId="35" xfId="58" applyNumberFormat="1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164" fontId="13" fillId="0" borderId="36" xfId="0" applyNumberFormat="1" applyFont="1" applyBorder="1" applyAlignment="1">
      <alignment horizontal="center"/>
    </xf>
    <xf numFmtId="0" fontId="11" fillId="0" borderId="30" xfId="53" applyFont="1" applyBorder="1" applyAlignment="1">
      <alignment horizontal="left" wrapText="1"/>
      <protection/>
    </xf>
    <xf numFmtId="0" fontId="7" fillId="0" borderId="34" xfId="53" applyFont="1" applyBorder="1" applyAlignment="1">
      <alignment horizontal="left" wrapText="1"/>
      <protection/>
    </xf>
    <xf numFmtId="49" fontId="9" fillId="0" borderId="35" xfId="53" applyNumberFormat="1" applyFont="1" applyBorder="1" applyAlignment="1">
      <alignment horizontal="center"/>
      <protection/>
    </xf>
    <xf numFmtId="164" fontId="9" fillId="0" borderId="35" xfId="53" applyNumberFormat="1" applyFont="1" applyBorder="1" applyAlignment="1">
      <alignment horizontal="center"/>
      <protection/>
    </xf>
    <xf numFmtId="0" fontId="11" fillId="0" borderId="30" xfId="53" applyFont="1" applyBorder="1" applyAlignment="1">
      <alignment horizontal="left" wrapText="1"/>
      <protection/>
    </xf>
    <xf numFmtId="0" fontId="11" fillId="0" borderId="32" xfId="53" applyFont="1" applyBorder="1" applyAlignment="1">
      <alignment horizontal="left" wrapText="1"/>
      <protection/>
    </xf>
    <xf numFmtId="0" fontId="9" fillId="0" borderId="34" xfId="53" applyFont="1" applyBorder="1" applyAlignment="1">
      <alignment horizontal="left" wrapText="1"/>
      <protection/>
    </xf>
    <xf numFmtId="0" fontId="9" fillId="0" borderId="34" xfId="53" applyFont="1" applyBorder="1" applyAlignment="1">
      <alignment horizontal="center"/>
      <protection/>
    </xf>
    <xf numFmtId="165" fontId="14" fillId="0" borderId="37" xfId="0" applyNumberFormat="1" applyFont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5" fontId="12" fillId="0" borderId="38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9" fillId="0" borderId="41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0" fontId="9" fillId="0" borderId="42" xfId="5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43" xfId="53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9" fillId="0" borderId="42" xfId="5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е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F9">
            <v>1633</v>
          </cell>
          <cell r="G9">
            <v>1703.652</v>
          </cell>
          <cell r="H9">
            <v>1703.651</v>
          </cell>
        </row>
        <row r="21">
          <cell r="F21">
            <v>5</v>
          </cell>
          <cell r="G21">
            <v>0</v>
          </cell>
          <cell r="H21">
            <v>0</v>
          </cell>
        </row>
        <row r="23">
          <cell r="F23">
            <v>0</v>
          </cell>
          <cell r="G23">
            <v>5.425</v>
          </cell>
          <cell r="H23">
            <v>5.425</v>
          </cell>
        </row>
        <row r="26">
          <cell r="F26">
            <v>142</v>
          </cell>
          <cell r="G26">
            <v>134.29899999999998</v>
          </cell>
          <cell r="H26">
            <v>134.29899999999998</v>
          </cell>
        </row>
        <row r="32">
          <cell r="F32">
            <v>0</v>
          </cell>
          <cell r="G32">
            <v>281.632</v>
          </cell>
          <cell r="H32">
            <v>281.632</v>
          </cell>
        </row>
        <row r="39">
          <cell r="F39">
            <v>670</v>
          </cell>
          <cell r="G39">
            <v>650</v>
          </cell>
          <cell r="H39">
            <v>650</v>
          </cell>
        </row>
        <row r="44">
          <cell r="F44">
            <v>328</v>
          </cell>
          <cell r="G44">
            <v>327.886</v>
          </cell>
          <cell r="H44">
            <v>327.886</v>
          </cell>
        </row>
        <row r="65">
          <cell r="F65">
            <v>2778</v>
          </cell>
          <cell r="G65">
            <v>3102.9</v>
          </cell>
          <cell r="H65">
            <v>3102.899</v>
          </cell>
          <cell r="K65">
            <v>324.9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="75" zoomScaleNormal="75" zoomScalePageLayoutView="0" workbookViewId="0" topLeftCell="A1">
      <selection activeCell="G2" sqref="G2"/>
    </sheetView>
  </sheetViews>
  <sheetFormatPr defaultColWidth="9.00390625" defaultRowHeight="12.75"/>
  <cols>
    <col min="1" max="1" width="39.125" style="0" customWidth="1"/>
    <col min="2" max="2" width="11.375" style="0" bestFit="1" customWidth="1"/>
    <col min="3" max="3" width="19.00390625" style="0" customWidth="1"/>
    <col min="4" max="4" width="18.125" style="0" customWidth="1"/>
    <col min="5" max="5" width="14.625" style="0" customWidth="1"/>
    <col min="6" max="6" width="17.25390625" style="0" customWidth="1"/>
    <col min="7" max="7" width="14.125" style="0" customWidth="1"/>
    <col min="8" max="8" width="15.375" style="0" customWidth="1"/>
  </cols>
  <sheetData>
    <row r="1" spans="7:8" ht="12.75">
      <c r="G1" s="118" t="s">
        <v>17</v>
      </c>
      <c r="H1" s="118"/>
    </row>
    <row r="2" spans="7:9" ht="12.75">
      <c r="G2" s="1" t="s">
        <v>60</v>
      </c>
      <c r="H2" s="1"/>
      <c r="I2" s="1"/>
    </row>
    <row r="3" spans="7:9" ht="12.75">
      <c r="G3" s="1" t="s">
        <v>54</v>
      </c>
      <c r="H3" s="1"/>
      <c r="I3" s="1"/>
    </row>
    <row r="4" spans="7:8" ht="12" customHeight="1">
      <c r="G4" s="1" t="s">
        <v>58</v>
      </c>
      <c r="H4" s="1"/>
    </row>
    <row r="5" spans="7:8" ht="12.75">
      <c r="G5" s="1"/>
      <c r="H5" s="1"/>
    </row>
    <row r="6" spans="1:5" ht="18">
      <c r="A6" s="2" t="s">
        <v>31</v>
      </c>
      <c r="B6" s="2"/>
      <c r="C6" s="2"/>
      <c r="D6" s="2"/>
      <c r="E6" s="2"/>
    </row>
    <row r="7" spans="1:7" ht="18">
      <c r="A7" s="121" t="s">
        <v>19</v>
      </c>
      <c r="B7" s="121"/>
      <c r="C7" s="121"/>
      <c r="D7" s="121"/>
      <c r="E7" s="121"/>
      <c r="F7" s="121"/>
      <c r="G7" s="121"/>
    </row>
    <row r="8" spans="1:5" ht="18">
      <c r="A8" s="2"/>
      <c r="B8" s="2"/>
      <c r="C8" s="117" t="s">
        <v>57</v>
      </c>
      <c r="D8" s="117"/>
      <c r="E8" s="117"/>
    </row>
    <row r="9" spans="1:6" ht="16.5" thickBot="1">
      <c r="A9" s="3" t="s">
        <v>5</v>
      </c>
      <c r="B9" s="4"/>
      <c r="C9" s="4"/>
      <c r="D9" s="4"/>
      <c r="E9" s="5"/>
      <c r="F9" s="6"/>
    </row>
    <row r="10" spans="1:8" ht="12.75">
      <c r="A10" s="122" t="s">
        <v>10</v>
      </c>
      <c r="B10" s="124" t="s">
        <v>18</v>
      </c>
      <c r="C10" s="113" t="s">
        <v>50</v>
      </c>
      <c r="D10" s="115" t="s">
        <v>51</v>
      </c>
      <c r="E10" s="113" t="s">
        <v>59</v>
      </c>
      <c r="F10" s="115" t="s">
        <v>15</v>
      </c>
      <c r="G10" s="113" t="s">
        <v>14</v>
      </c>
      <c r="H10" s="115" t="s">
        <v>16</v>
      </c>
    </row>
    <row r="11" spans="1:8" ht="75.75" customHeight="1" thickBot="1">
      <c r="A11" s="123"/>
      <c r="B11" s="125"/>
      <c r="C11" s="114"/>
      <c r="D11" s="116"/>
      <c r="E11" s="119"/>
      <c r="F11" s="120"/>
      <c r="G11" s="119"/>
      <c r="H11" s="120"/>
    </row>
    <row r="12" spans="1:8" ht="30" customHeight="1" thickBot="1">
      <c r="A12" s="92" t="s">
        <v>6</v>
      </c>
      <c r="B12" s="93" t="s">
        <v>2</v>
      </c>
      <c r="C12" s="94">
        <f>C13+C15+C14</f>
        <v>1638</v>
      </c>
      <c r="D12" s="94">
        <f>D13+D15+D14</f>
        <v>1709.077</v>
      </c>
      <c r="E12" s="94">
        <f>E13+E15+E14</f>
        <v>1709.076</v>
      </c>
      <c r="F12" s="95">
        <f>E12/C12</f>
        <v>1.0433919413919415</v>
      </c>
      <c r="G12" s="96">
        <f>E12/D12</f>
        <v>0.9999994148888552</v>
      </c>
      <c r="H12" s="97">
        <f aca="true" t="shared" si="0" ref="H12:H36">D12-C12</f>
        <v>71.077</v>
      </c>
    </row>
    <row r="13" spans="1:8" ht="30.75" customHeight="1">
      <c r="A13" s="91" t="s">
        <v>7</v>
      </c>
      <c r="B13" s="79" t="s">
        <v>8</v>
      </c>
      <c r="C13" s="80">
        <f>'[1]Лист1'!$F$9</f>
        <v>1633</v>
      </c>
      <c r="D13" s="80">
        <f>'[1]Лист1'!$G$9</f>
        <v>1703.652</v>
      </c>
      <c r="E13" s="80">
        <f>'[1]Лист1'!$H$9</f>
        <v>1703.651</v>
      </c>
      <c r="F13" s="81">
        <f>E13/C13</f>
        <v>1.0432645437844459</v>
      </c>
      <c r="G13" s="106">
        <f>E13/D13</f>
        <v>0.9999994130256649</v>
      </c>
      <c r="H13" s="111">
        <f t="shared" si="0"/>
        <v>70.65200000000004</v>
      </c>
    </row>
    <row r="14" spans="1:8" ht="21.75" customHeight="1">
      <c r="A14" s="89" t="s">
        <v>53</v>
      </c>
      <c r="B14" s="72" t="s">
        <v>52</v>
      </c>
      <c r="C14" s="73">
        <f>'[1]Лист1'!$F$21</f>
        <v>5</v>
      </c>
      <c r="D14" s="73">
        <f>'[1]Лист1'!$G$21</f>
        <v>0</v>
      </c>
      <c r="E14" s="73">
        <f>'[1]Лист1'!$H$21</f>
        <v>0</v>
      </c>
      <c r="F14" s="74">
        <f>E14/C14</f>
        <v>0</v>
      </c>
      <c r="G14" s="107" t="e">
        <f>E14/D14</f>
        <v>#DIV/0!</v>
      </c>
      <c r="H14" s="57">
        <f t="shared" si="0"/>
        <v>-5</v>
      </c>
    </row>
    <row r="15" spans="1:8" ht="30" customHeight="1" thickBot="1">
      <c r="A15" s="98" t="s">
        <v>56</v>
      </c>
      <c r="B15" s="75" t="s">
        <v>55</v>
      </c>
      <c r="C15" s="76">
        <f>'[1]Лист1'!$F$23</f>
        <v>0</v>
      </c>
      <c r="D15" s="76">
        <f>'[1]Лист1'!$G$23</f>
        <v>5.425</v>
      </c>
      <c r="E15" s="76">
        <f>'[1]Лист1'!$H$23</f>
        <v>5.425</v>
      </c>
      <c r="F15" s="77" t="e">
        <f>E15/C15</f>
        <v>#DIV/0!</v>
      </c>
      <c r="G15" s="108">
        <f>E15/D15</f>
        <v>1</v>
      </c>
      <c r="H15" s="78">
        <f t="shared" si="0"/>
        <v>5.425</v>
      </c>
    </row>
    <row r="16" spans="1:8" ht="20.25" customHeight="1" thickBot="1">
      <c r="A16" s="99" t="s">
        <v>22</v>
      </c>
      <c r="B16" s="100" t="s">
        <v>24</v>
      </c>
      <c r="C16" s="101">
        <f>C17</f>
        <v>142</v>
      </c>
      <c r="D16" s="101">
        <f>D17</f>
        <v>134.29899999999998</v>
      </c>
      <c r="E16" s="101">
        <f>E17</f>
        <v>134.29899999999998</v>
      </c>
      <c r="F16" s="95">
        <f aca="true" t="shared" si="1" ref="F16:F22">E16/C16</f>
        <v>0.9457676056338027</v>
      </c>
      <c r="G16" s="109">
        <f aca="true" t="shared" si="2" ref="G16:G24">E16/D16</f>
        <v>1</v>
      </c>
      <c r="H16" s="22">
        <f t="shared" si="0"/>
        <v>-7.701000000000022</v>
      </c>
    </row>
    <row r="17" spans="1:8" ht="30.75" thickBot="1">
      <c r="A17" s="91" t="s">
        <v>23</v>
      </c>
      <c r="B17" s="79" t="s">
        <v>25</v>
      </c>
      <c r="C17" s="80">
        <f>'[1]Лист1'!$F$26</f>
        <v>142</v>
      </c>
      <c r="D17" s="80">
        <f>'[1]Лист1'!$G$26</f>
        <v>134.29899999999998</v>
      </c>
      <c r="E17" s="80">
        <f>'[1]Лист1'!$H$26</f>
        <v>134.29899999999998</v>
      </c>
      <c r="F17" s="81">
        <f t="shared" si="1"/>
        <v>0.9457676056338027</v>
      </c>
      <c r="G17" s="106">
        <f t="shared" si="2"/>
        <v>1</v>
      </c>
      <c r="H17" s="82">
        <f t="shared" si="0"/>
        <v>-7.701000000000022</v>
      </c>
    </row>
    <row r="18" spans="1:8" ht="33" customHeight="1" hidden="1">
      <c r="A18" s="90" t="s">
        <v>32</v>
      </c>
      <c r="B18" s="86" t="s">
        <v>33</v>
      </c>
      <c r="C18" s="87">
        <f>C19</f>
        <v>0</v>
      </c>
      <c r="D18" s="87">
        <f>D19</f>
        <v>0</v>
      </c>
      <c r="E18" s="87">
        <f>E19</f>
        <v>0</v>
      </c>
      <c r="F18" s="88" t="e">
        <f t="shared" si="1"/>
        <v>#DIV/0!</v>
      </c>
      <c r="G18" s="110" t="e">
        <f t="shared" si="2"/>
        <v>#DIV/0!</v>
      </c>
      <c r="H18" s="112">
        <f t="shared" si="0"/>
        <v>0</v>
      </c>
    </row>
    <row r="19" spans="1:8" ht="30.75" hidden="1" thickBot="1">
      <c r="A19" s="102" t="s">
        <v>34</v>
      </c>
      <c r="B19" s="75" t="s">
        <v>35</v>
      </c>
      <c r="C19" s="76"/>
      <c r="D19" s="76"/>
      <c r="E19" s="76"/>
      <c r="F19" s="77" t="e">
        <f t="shared" si="1"/>
        <v>#DIV/0!</v>
      </c>
      <c r="G19" s="108" t="e">
        <f t="shared" si="2"/>
        <v>#DIV/0!</v>
      </c>
      <c r="H19" s="78">
        <f t="shared" si="0"/>
        <v>0</v>
      </c>
    </row>
    <row r="20" spans="1:8" ht="27" customHeight="1" thickBot="1">
      <c r="A20" s="104" t="s">
        <v>40</v>
      </c>
      <c r="B20" s="93" t="s">
        <v>41</v>
      </c>
      <c r="C20" s="94">
        <f>C21+C22</f>
        <v>0</v>
      </c>
      <c r="D20" s="94">
        <f>D21+D22</f>
        <v>281.632</v>
      </c>
      <c r="E20" s="94">
        <f>E21+E22</f>
        <v>281.632</v>
      </c>
      <c r="F20" s="95" t="e">
        <f t="shared" si="1"/>
        <v>#DIV/0!</v>
      </c>
      <c r="G20" s="109">
        <f t="shared" si="2"/>
        <v>1</v>
      </c>
      <c r="H20" s="22">
        <f t="shared" si="0"/>
        <v>281.632</v>
      </c>
    </row>
    <row r="21" spans="1:8" ht="25.5" customHeight="1" thickBot="1">
      <c r="A21" s="103" t="s">
        <v>47</v>
      </c>
      <c r="B21" s="79" t="s">
        <v>48</v>
      </c>
      <c r="C21" s="80">
        <f>'[1]Лист1'!$F$32</f>
        <v>0</v>
      </c>
      <c r="D21" s="80">
        <f>'[1]Лист1'!$G$32</f>
        <v>281.632</v>
      </c>
      <c r="E21" s="80">
        <f>'[1]Лист1'!$H$32</f>
        <v>281.632</v>
      </c>
      <c r="F21" s="81" t="e">
        <f>E21/C21</f>
        <v>#DIV/0!</v>
      </c>
      <c r="G21" s="106">
        <f>E21/D21</f>
        <v>1</v>
      </c>
      <c r="H21" s="82">
        <f t="shared" si="0"/>
        <v>281.632</v>
      </c>
    </row>
    <row r="22" spans="1:8" ht="35.25" customHeight="1" hidden="1" thickBot="1">
      <c r="A22" s="102" t="s">
        <v>42</v>
      </c>
      <c r="B22" s="75" t="s">
        <v>43</v>
      </c>
      <c r="C22" s="76"/>
      <c r="D22" s="76"/>
      <c r="E22" s="76"/>
      <c r="F22" s="77" t="e">
        <f t="shared" si="1"/>
        <v>#DIV/0!</v>
      </c>
      <c r="G22" s="108" t="e">
        <f t="shared" si="2"/>
        <v>#DIV/0!</v>
      </c>
      <c r="H22" s="78">
        <f t="shared" si="0"/>
        <v>0</v>
      </c>
    </row>
    <row r="23" spans="1:8" ht="24" customHeight="1" thickBot="1">
      <c r="A23" s="105" t="s">
        <v>0</v>
      </c>
      <c r="B23" s="93" t="s">
        <v>1</v>
      </c>
      <c r="C23" s="94">
        <f>C25+C26+C24</f>
        <v>998</v>
      </c>
      <c r="D23" s="94">
        <f>D25+D26+D24</f>
        <v>977.886</v>
      </c>
      <c r="E23" s="94">
        <f>E25+E26+E24</f>
        <v>977.886</v>
      </c>
      <c r="F23" s="95">
        <f aca="true" t="shared" si="3" ref="F23:F36">E23/C23</f>
        <v>0.9798456913827654</v>
      </c>
      <c r="G23" s="109">
        <f t="shared" si="2"/>
        <v>1</v>
      </c>
      <c r="H23" s="22">
        <f t="shared" si="0"/>
        <v>-20.114000000000033</v>
      </c>
    </row>
    <row r="24" spans="1:8" ht="28.5" customHeight="1" hidden="1">
      <c r="A24" s="91" t="s">
        <v>29</v>
      </c>
      <c r="B24" s="79" t="s">
        <v>28</v>
      </c>
      <c r="C24" s="80"/>
      <c r="D24" s="80"/>
      <c r="E24" s="80"/>
      <c r="F24" s="81" t="e">
        <f>E24/C24</f>
        <v>#DIV/0!</v>
      </c>
      <c r="G24" s="106" t="e">
        <f t="shared" si="2"/>
        <v>#DIV/0!</v>
      </c>
      <c r="H24" s="82">
        <f t="shared" si="0"/>
        <v>0</v>
      </c>
    </row>
    <row r="25" spans="1:8" ht="33.75" customHeight="1">
      <c r="A25" s="89" t="s">
        <v>30</v>
      </c>
      <c r="B25" s="72" t="s">
        <v>9</v>
      </c>
      <c r="C25" s="73">
        <f>'[1]Лист1'!$F$39</f>
        <v>670</v>
      </c>
      <c r="D25" s="73">
        <f>'[1]Лист1'!$G$39</f>
        <v>650</v>
      </c>
      <c r="E25" s="73">
        <f>'[1]Лист1'!$H$39</f>
        <v>650</v>
      </c>
      <c r="F25" s="74">
        <f t="shared" si="3"/>
        <v>0.9701492537313433</v>
      </c>
      <c r="G25" s="107">
        <f aca="true" t="shared" si="4" ref="G25:G36">E25/D25</f>
        <v>1</v>
      </c>
      <c r="H25" s="57">
        <f t="shared" si="0"/>
        <v>-20</v>
      </c>
    </row>
    <row r="26" spans="1:8" ht="24" customHeight="1" thickBot="1">
      <c r="A26" s="89" t="s">
        <v>27</v>
      </c>
      <c r="B26" s="72" t="s">
        <v>26</v>
      </c>
      <c r="C26" s="73">
        <f>'[1]Лист1'!$F$44</f>
        <v>328</v>
      </c>
      <c r="D26" s="73">
        <f>'[1]Лист1'!$G$44</f>
        <v>327.886</v>
      </c>
      <c r="E26" s="73">
        <f>'[1]Лист1'!$H$44</f>
        <v>327.886</v>
      </c>
      <c r="F26" s="74">
        <f t="shared" si="3"/>
        <v>0.9996524390243903</v>
      </c>
      <c r="G26" s="107">
        <f t="shared" si="4"/>
        <v>1</v>
      </c>
      <c r="H26" s="57">
        <f t="shared" si="0"/>
        <v>-0.1139999999999759</v>
      </c>
    </row>
    <row r="27" spans="1:8" ht="27.75" customHeight="1" hidden="1">
      <c r="A27" s="85" t="s">
        <v>36</v>
      </c>
      <c r="B27" s="68" t="s">
        <v>37</v>
      </c>
      <c r="C27" s="69">
        <f>C28</f>
        <v>0</v>
      </c>
      <c r="D27" s="70">
        <f>D28</f>
        <v>0</v>
      </c>
      <c r="E27" s="69">
        <f>E28</f>
        <v>0</v>
      </c>
      <c r="F27" s="71" t="e">
        <f t="shared" si="3"/>
        <v>#DIV/0!</v>
      </c>
      <c r="G27" s="83" t="e">
        <f t="shared" si="4"/>
        <v>#DIV/0!</v>
      </c>
      <c r="H27" s="84">
        <f t="shared" si="0"/>
        <v>0</v>
      </c>
    </row>
    <row r="28" spans="1:8" ht="16.5" customHeight="1" hidden="1" thickBot="1">
      <c r="A28" s="27" t="s">
        <v>38</v>
      </c>
      <c r="B28" s="34" t="s">
        <v>39</v>
      </c>
      <c r="C28" s="38">
        <v>0</v>
      </c>
      <c r="D28" s="42">
        <v>0</v>
      </c>
      <c r="E28" s="38">
        <v>0</v>
      </c>
      <c r="F28" s="51" t="e">
        <f t="shared" si="3"/>
        <v>#DIV/0!</v>
      </c>
      <c r="G28" s="54" t="e">
        <f t="shared" si="4"/>
        <v>#DIV/0!</v>
      </c>
      <c r="H28" s="58">
        <f t="shared" si="0"/>
        <v>0</v>
      </c>
    </row>
    <row r="29" spans="1:8" ht="54.75" customHeight="1" hidden="1">
      <c r="A29" s="29" t="s">
        <v>46</v>
      </c>
      <c r="B29" s="33" t="s">
        <v>3</v>
      </c>
      <c r="C29" s="39">
        <f>C31+C30+C32</f>
        <v>0</v>
      </c>
      <c r="D29" s="43">
        <f>D31+D30+D32</f>
        <v>0</v>
      </c>
      <c r="E29" s="39">
        <f>E31+E30+E32</f>
        <v>0</v>
      </c>
      <c r="F29" s="52" t="e">
        <f t="shared" si="3"/>
        <v>#DIV/0!</v>
      </c>
      <c r="G29" s="55" t="e">
        <f t="shared" si="4"/>
        <v>#DIV/0!</v>
      </c>
      <c r="H29" s="59">
        <f t="shared" si="0"/>
        <v>0</v>
      </c>
    </row>
    <row r="30" spans="1:8" ht="30" customHeight="1" hidden="1">
      <c r="A30" s="28" t="s">
        <v>44</v>
      </c>
      <c r="B30" s="35"/>
      <c r="C30" s="37"/>
      <c r="D30" s="41"/>
      <c r="E30" s="37"/>
      <c r="F30" s="50" t="e">
        <f t="shared" si="3"/>
        <v>#DIV/0!</v>
      </c>
      <c r="G30" s="53" t="e">
        <f>E30/D30</f>
        <v>#DIV/0!</v>
      </c>
      <c r="H30" s="57">
        <f t="shared" si="0"/>
        <v>0</v>
      </c>
    </row>
    <row r="31" spans="1:8" ht="21.75" customHeight="1" hidden="1">
      <c r="A31" s="28" t="s">
        <v>45</v>
      </c>
      <c r="B31" s="35"/>
      <c r="C31" s="37"/>
      <c r="D31" s="41"/>
      <c r="E31" s="37"/>
      <c r="F31" s="50" t="e">
        <f t="shared" si="3"/>
        <v>#DIV/0!</v>
      </c>
      <c r="G31" s="53" t="e">
        <f t="shared" si="4"/>
        <v>#DIV/0!</v>
      </c>
      <c r="H31" s="57">
        <f t="shared" si="0"/>
        <v>0</v>
      </c>
    </row>
    <row r="32" spans="1:8" ht="45.75" customHeight="1" hidden="1" thickBot="1">
      <c r="A32" s="23" t="s">
        <v>49</v>
      </c>
      <c r="B32" s="24"/>
      <c r="C32" s="30"/>
      <c r="D32" s="44"/>
      <c r="E32" s="30"/>
      <c r="F32" s="25" t="e">
        <f t="shared" si="3"/>
        <v>#DIV/0!</v>
      </c>
      <c r="G32" s="47" t="e">
        <f t="shared" si="4"/>
        <v>#DIV/0!</v>
      </c>
      <c r="H32" s="26">
        <f t="shared" si="0"/>
        <v>0</v>
      </c>
    </row>
    <row r="33" spans="1:8" ht="21" customHeight="1" hidden="1">
      <c r="A33" s="8" t="s">
        <v>21</v>
      </c>
      <c r="B33" s="9" t="s">
        <v>12</v>
      </c>
      <c r="C33" s="31">
        <f>C34</f>
        <v>0</v>
      </c>
      <c r="D33" s="45">
        <f>D34</f>
        <v>0</v>
      </c>
      <c r="E33" s="31">
        <f>E34</f>
        <v>0</v>
      </c>
      <c r="F33" s="16" t="e">
        <f t="shared" si="3"/>
        <v>#DIV/0!</v>
      </c>
      <c r="G33" s="48" t="e">
        <f t="shared" si="4"/>
        <v>#DIV/0!</v>
      </c>
      <c r="H33" s="20">
        <f t="shared" si="0"/>
        <v>0</v>
      </c>
    </row>
    <row r="34" spans="1:8" ht="27.75" customHeight="1" hidden="1">
      <c r="A34" s="7" t="s">
        <v>11</v>
      </c>
      <c r="B34" s="9"/>
      <c r="C34" s="32"/>
      <c r="D34" s="46"/>
      <c r="E34" s="32"/>
      <c r="F34" s="18" t="e">
        <f t="shared" si="3"/>
        <v>#DIV/0!</v>
      </c>
      <c r="G34" s="49" t="e">
        <f t="shared" si="4"/>
        <v>#DIV/0!</v>
      </c>
      <c r="H34" s="19">
        <f t="shared" si="0"/>
        <v>0</v>
      </c>
    </row>
    <row r="35" spans="1:8" ht="17.25" customHeight="1" hidden="1" thickBot="1">
      <c r="A35" s="8" t="s">
        <v>13</v>
      </c>
      <c r="B35" s="10"/>
      <c r="C35" s="31">
        <f>C34</f>
        <v>0</v>
      </c>
      <c r="D35" s="45">
        <f>D34</f>
        <v>0</v>
      </c>
      <c r="E35" s="31">
        <f>E34</f>
        <v>0</v>
      </c>
      <c r="F35" s="16" t="e">
        <f t="shared" si="3"/>
        <v>#DIV/0!</v>
      </c>
      <c r="G35" s="48" t="e">
        <f t="shared" si="4"/>
        <v>#DIV/0!</v>
      </c>
      <c r="H35" s="21">
        <f t="shared" si="0"/>
        <v>0</v>
      </c>
    </row>
    <row r="36" spans="1:8" ht="16.5" thickBot="1">
      <c r="A36" s="11" t="s">
        <v>4</v>
      </c>
      <c r="B36" s="36"/>
      <c r="C36" s="40">
        <f>C12+C16++C18+C23+C29+C33+C27+C20</f>
        <v>2778</v>
      </c>
      <c r="D36" s="12">
        <f>D12+D16++D18+D23+D29+D33+D27+D20</f>
        <v>3102.894</v>
      </c>
      <c r="E36" s="40">
        <f>E12+E16++E18+E23+E29+E33+E27+E20</f>
        <v>3102.893</v>
      </c>
      <c r="F36" s="17">
        <f t="shared" si="3"/>
        <v>1.1169521238300937</v>
      </c>
      <c r="G36" s="56">
        <f t="shared" si="4"/>
        <v>0.9999996777202187</v>
      </c>
      <c r="H36" s="22">
        <f t="shared" si="0"/>
        <v>324.8939999999998</v>
      </c>
    </row>
    <row r="37" spans="1:6" ht="15.75">
      <c r="A37" s="13"/>
      <c r="B37" s="13"/>
      <c r="C37" s="13"/>
      <c r="D37" s="13"/>
      <c r="E37" s="13"/>
      <c r="F37" s="14"/>
    </row>
    <row r="38" spans="1:8" ht="15.75">
      <c r="A38" s="15"/>
      <c r="B38" s="5"/>
      <c r="C38" s="61"/>
      <c r="D38" s="62"/>
      <c r="E38" s="62"/>
      <c r="F38" s="62"/>
      <c r="G38" s="63"/>
      <c r="H38" s="60"/>
    </row>
    <row r="39" spans="1:8" ht="15.75">
      <c r="A39" s="15"/>
      <c r="B39" s="4"/>
      <c r="C39" s="64"/>
      <c r="D39" s="64" t="s">
        <v>20</v>
      </c>
      <c r="E39" s="65"/>
      <c r="F39" s="62"/>
      <c r="G39" s="63"/>
      <c r="H39" s="63"/>
    </row>
    <row r="40" spans="1:8" ht="15.75">
      <c r="A40" s="4"/>
      <c r="B40" s="4"/>
      <c r="C40" s="61">
        <f>'[1]Лист1'!$F$65</f>
        <v>2778</v>
      </c>
      <c r="D40" s="62">
        <f>'[1]Лист1'!$G$65</f>
        <v>3102.9</v>
      </c>
      <c r="E40" s="62">
        <f>'[1]Лист1'!$H$65</f>
        <v>3102.899</v>
      </c>
      <c r="F40" s="62"/>
      <c r="G40" s="63"/>
      <c r="H40" s="67">
        <f>'[1]Лист1'!$K$65</f>
        <v>324.9</v>
      </c>
    </row>
    <row r="41" spans="1:8" ht="15.75">
      <c r="A41" s="6"/>
      <c r="B41" s="5"/>
      <c r="C41" s="64"/>
      <c r="D41" s="64"/>
      <c r="E41" s="65"/>
      <c r="F41" s="62"/>
      <c r="G41" s="63"/>
      <c r="H41" s="63"/>
    </row>
    <row r="42" spans="1:8" ht="12.75">
      <c r="A42" s="6"/>
      <c r="B42" s="5"/>
      <c r="C42" s="66">
        <f>C36-C40</f>
        <v>0</v>
      </c>
      <c r="D42" s="66">
        <f>D36-D40</f>
        <v>-0.006000000000312866</v>
      </c>
      <c r="E42" s="66">
        <f>E36-E40</f>
        <v>-0.005999999999858119</v>
      </c>
      <c r="F42" s="62"/>
      <c r="G42" s="63"/>
      <c r="H42" s="66">
        <f>H36-H40</f>
        <v>-0.006000000000199179</v>
      </c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</sheetData>
  <sheetProtection/>
  <mergeCells count="11">
    <mergeCell ref="B10:B11"/>
    <mergeCell ref="C10:C11"/>
    <mergeCell ref="D10:D11"/>
    <mergeCell ref="C8:E8"/>
    <mergeCell ref="G1:H1"/>
    <mergeCell ref="E10:E11"/>
    <mergeCell ref="F10:F11"/>
    <mergeCell ref="G10:G11"/>
    <mergeCell ref="H10:H11"/>
    <mergeCell ref="A7:G7"/>
    <mergeCell ref="A10:A11"/>
  </mergeCells>
  <printOptions/>
  <pageMargins left="1.62" right="0" top="0.7874015748031497" bottom="0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приложение №4</dc:title>
  <dc:subject/>
  <dc:creator>user</dc:creator>
  <cp:keywords/>
  <dc:description/>
  <cp:lastModifiedBy>www.PHILka.RU</cp:lastModifiedBy>
  <cp:lastPrinted>2014-05-08T06:17:53Z</cp:lastPrinted>
  <dcterms:created xsi:type="dcterms:W3CDTF">2008-04-01T03:36:57Z</dcterms:created>
  <dcterms:modified xsi:type="dcterms:W3CDTF">2017-02-22T08:52:42Z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XXJ7TYMEEKJ2-4252-46</vt:lpwstr>
  </property>
  <property fmtid="{D5CDD505-2E9C-101B-9397-08002B2CF9AE}" pid="4" name="_dlc_DocIdItemGu">
    <vt:lpwstr>be16ea1b-ed27-4829-bebf-1c248b0c047c</vt:lpwstr>
  </property>
  <property fmtid="{D5CDD505-2E9C-101B-9397-08002B2CF9AE}" pid="5" name="_dlc_DocIdU">
    <vt:lpwstr>https://vip.gov.mari.ru/morki/oktyabrsk/_layouts/DocIdRedir.aspx?ID=XXJ7TYMEEKJ2-4252-46, XXJ7TYMEEKJ2-4252-46</vt:lpwstr>
  </property>
  <property fmtid="{D5CDD505-2E9C-101B-9397-08002B2CF9AE}" pid="6" name="Пап">
    <vt:lpwstr>2017</vt:lpwstr>
  </property>
  <property fmtid="{D5CDD505-2E9C-101B-9397-08002B2CF9AE}" pid="7" name="20">
    <vt:lpwstr/>
  </property>
  <property fmtid="{D5CDD505-2E9C-101B-9397-08002B2CF9AE}" pid="8" name="Дата докумен">
    <vt:lpwstr>2017-04-26T00:00:00Z</vt:lpwstr>
  </property>
  <property fmtid="{D5CDD505-2E9C-101B-9397-08002B2CF9AE}" pid="9" name="Описан">
    <vt:lpwstr>Исполнение бюджета 2016 г.</vt:lpwstr>
  </property>
</Properties>
</file>