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006" yWindow="105" windowWidth="12120" windowHeight="8835" tabRatio="695" activeTab="0"/>
  </bookViews>
  <sheets>
    <sheet name="октябрьск" sheetId="1" r:id="rId1"/>
  </sheets>
  <definedNames>
    <definedName name="_xlnm.Print_Area" localSheetId="0">'октябрьск'!$A$1:$M$79</definedName>
  </definedNames>
  <calcPr fullCalcOnLoad="1"/>
</workbook>
</file>

<file path=xl/sharedStrings.xml><?xml version="1.0" encoding="utf-8"?>
<sst xmlns="http://schemas.openxmlformats.org/spreadsheetml/2006/main" count="187" uniqueCount="153">
  <si>
    <t>Код
бюджтной классификации</t>
  </si>
  <si>
    <t xml:space="preserve">
Наименование кода  экономической классификации доходов</t>
  </si>
  <si>
    <t>1</t>
  </si>
  <si>
    <t>3</t>
  </si>
  <si>
    <t>000</t>
  </si>
  <si>
    <t>2 00 00000 00 0000 000</t>
  </si>
  <si>
    <t>БЕЗВОЗМЕЗДНЫЕ ПОСТУПЛЕНИЯ</t>
  </si>
  <si>
    <t>ИТОГО  ДОХОДОВ:</t>
  </si>
  <si>
    <t>182</t>
  </si>
  <si>
    <t xml:space="preserve">Земельный налог </t>
  </si>
  <si>
    <t xml:space="preserve">1 01 02040 01 1000 110 </t>
  </si>
  <si>
    <t>1 01 02010 01 1000 110</t>
  </si>
  <si>
    <t>НДФЛ</t>
  </si>
  <si>
    <t>2 02 01000 05 0000 151</t>
  </si>
  <si>
    <t>Дотации от других бюджетов бюджетой системы Российской Федерации</t>
  </si>
  <si>
    <t>992</t>
  </si>
  <si>
    <t>903</t>
  </si>
  <si>
    <t>Единый сельскохозяйственный налог</t>
  </si>
  <si>
    <t>1 06 06000 00 1000 110</t>
  </si>
  <si>
    <t>2 02 02000 00 0000 151</t>
  </si>
  <si>
    <t>2 02 03000 00 0000 151</t>
  </si>
  <si>
    <t>Субвенции бюджетам субъектов РФ и муниципальных образований</t>
  </si>
  <si>
    <t>1 17 01050 10 0000 180</t>
  </si>
  <si>
    <t>1 08 04020 01 1000 110</t>
  </si>
  <si>
    <t xml:space="preserve">1 01 02030 01 1000 110 </t>
  </si>
  <si>
    <t>НАЛОГОВЫЕ И НЕНАЛОГОВЫЕ  ДОХОДЫ</t>
  </si>
  <si>
    <t>1 00 00000 00 0000 000</t>
  </si>
  <si>
    <t>1 16 00000 00 0000 140</t>
  </si>
  <si>
    <t>Штрафы</t>
  </si>
  <si>
    <t>161</t>
  </si>
  <si>
    <t>1 11 09045 10 0000 120</t>
  </si>
  <si>
    <t>1 17 05050 10 0000 180</t>
  </si>
  <si>
    <t>Исполнение
с начала года</t>
  </si>
  <si>
    <t>2 02 02999 10 0020 151</t>
  </si>
  <si>
    <t>2 02 03015 10 0010 151</t>
  </si>
  <si>
    <t>904</t>
  </si>
  <si>
    <t>ПЛАН
на отчетный 
период</t>
  </si>
  <si>
    <t>2 02 02999 10 0030 151</t>
  </si>
  <si>
    <t>2 02 04000 00 0000 151</t>
  </si>
  <si>
    <t>Иные межбюджетные трансферты</t>
  </si>
  <si>
    <t>2 02 02088 10 0001 151</t>
  </si>
  <si>
    <t>2 02 02089 10 0001 151</t>
  </si>
  <si>
    <t>изменения
(+;-)</t>
  </si>
  <si>
    <t>2 02 04012 10 0000 151</t>
  </si>
  <si>
    <t>Налоговые доходы</t>
  </si>
  <si>
    <t>Неналоговые доходы</t>
  </si>
  <si>
    <t xml:space="preserve">1 05 03010 01 1000 110 </t>
  </si>
  <si>
    <t xml:space="preserve">1 05 03020 01 1000 110 </t>
  </si>
  <si>
    <t>Единый сельскохозяйственный налог (за налоговые периоды, истекшие до 1 января 2011 года)</t>
  </si>
  <si>
    <t>Субсидии бюджетам  субъектов  Российской Федерации  и  муниципальных  образований (межбюджетные субсидии)</t>
  </si>
  <si>
    <t>2 02 02077 10 0010 151</t>
  </si>
  <si>
    <t>2 02 04999 10 0020 151</t>
  </si>
  <si>
    <t>Прочие межбюджетные  трансферты, передаваемые бюджетам  сельских поселений на ремонт улично-дорожной сети  из республиканского бюджета Республики Марий Эл</t>
  </si>
  <si>
    <t>1 14 06013 10 0000 430</t>
  </si>
  <si>
    <t>1 01 02020 01 1000 110</t>
  </si>
  <si>
    <t>1 01 02010 01 2000 110</t>
  </si>
  <si>
    <t>Пени, штрафы</t>
  </si>
  <si>
    <t>1 13 02995 10 0101 130</t>
  </si>
  <si>
    <t>1 13 02065 10 0000 130</t>
  </si>
  <si>
    <t>2 02 04041 10 0000 151</t>
  </si>
  <si>
    <t>2 02 04999 10 0060 151</t>
  </si>
  <si>
    <t>Прочие межбюджетные  трансферты, передаваемые бюджетам  сельских поселений на поощрение лучших показателей  из республиканского бюджета Республики Марий Эл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</si>
  <si>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</si>
  <si>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</si>
  <si>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1 16 23051 10 0000 140</t>
  </si>
  <si>
    <t>2 02 01001 10 0000 151</t>
  </si>
  <si>
    <t>2 02 01003 10 0000 151</t>
  </si>
  <si>
    <t>1 14 02053 10 0000 440</t>
  </si>
  <si>
    <t>1 14 02052 10 0000 410</t>
  </si>
  <si>
    <t>2 02 04012 10 0010 151</t>
  </si>
  <si>
    <t>1 14 06025 10 0000 430</t>
  </si>
  <si>
    <t>1 11 05025 10 0000 120</t>
  </si>
  <si>
    <t>2 02 02999 10 0040  151</t>
  </si>
  <si>
    <t>2 02 04014 10 0000 151</t>
  </si>
  <si>
    <t>2 02 04052 10 0000 151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</si>
  <si>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</si>
  <si>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</si>
  <si>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1 14 02052 10 0000 440</t>
  </si>
  <si>
    <t>1 14 02053 10 0000 410</t>
  </si>
  <si>
    <t xml:space="preserve">Уточн.
план 
</t>
  </si>
  <si>
    <t>2 02 03024 10 0020 151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</si>
  <si>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</si>
  <si>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</si>
  <si>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</si>
  <si>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</si>
  <si>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</si>
  <si>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</si>
  <si>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</si>
  <si>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</si>
  <si>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</si>
  <si>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</si>
  <si>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</si>
  <si>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</si>
  <si>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</si>
  <si>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</si>
  <si>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</si>
  <si>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</si>
  <si>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</si>
  <si>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</si>
  <si>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</si>
  <si>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</si>
  <si>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</si>
  <si>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Невыясненные поступления, зачисляемые в бюджеты сельских 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</si>
  <si>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</si>
  <si>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</si>
  <si>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 поселений на поддержку мер по обеспечению сбалансированности бюджетов</t>
  </si>
  <si>
    <t>Субсидии бюджетам сельских поселений на бюджетные инвестиции в объекты капитального строительства собственности муниципальных образований из республиканского бюджета Республики Марий Эл</t>
  </si>
  <si>
    <t>Субсидии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</si>
  <si>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 сельских поселений на обеспечение мероприятий по капитальному ремонту многоквартирных домов за счет средств бюджетов</t>
  </si>
  <si>
    <t>Субсидии бюджетам сельских поселений на капитальный ремонт и ремонт автомобильных дорог общего пользования населенных пунктов</t>
  </si>
  <si>
    <t>Субсидии бюджетам сельских  поселений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</si>
  <si>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 на осуществление целевых мероприятий в отношении автомобильных дорог общего пользования</t>
  </si>
  <si>
    <t>Субвенции бюджетам сельских поселений на осуществление первичного воинского учета, на территориях, где отсутствуют военные комиссариаты</t>
  </si>
  <si>
    <t>Субвенции бюджетам сельских поселений на финансирование расходов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граждан, работающих и проживающих в сельской местности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</si>
  <si>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 из федерального бюджета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</si>
  <si>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 из  республиканского бюджета Республики Марий Эл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</si>
  <si>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</si>
  <si>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</si>
  <si>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сельских поселений, на государственную поддержку муниципальных учреждений культуры, находящихся на территориях сельских поселений</t>
  </si>
  <si>
    <t>2 02 04053 10 0000 151</t>
  </si>
  <si>
    <t>Межбюджетные трансферты, передаваемые бюджетам сельских поселений, на государственную поддержку лучших работников муниципальных учреждений культуры, находящихся на территориях сельских поселений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</si>
  <si>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</si>
  <si>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</si>
  <si>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реализации имущества</t>
  </si>
  <si>
    <t>утвержденный
план 
на 2015 год</t>
  </si>
  <si>
    <t>Исполнение бюджета муниципального образования "Октябрьское сельское поселение"</t>
  </si>
  <si>
    <t>1 16 23052 10 0000 140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</si>
  <si>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</si>
  <si>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</si>
  <si>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2 19 05000 13 0000 151</t>
  </si>
  <si>
    <t>2 02 02999 10 0000 151</t>
  </si>
  <si>
    <t>Прочие субсидии бюджетам поселений</t>
  </si>
  <si>
    <t>к Постановлению администрации МО</t>
  </si>
  <si>
    <t xml:space="preserve">от                              2015 г.  № </t>
  </si>
  <si>
    <t>"Октябрьское сельское поселение"</t>
  </si>
  <si>
    <t>"Шоруньжинское сельское поселение"</t>
  </si>
  <si>
    <t>2 07 05020 10 0000 180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</si>
  <si>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</si>
  <si>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</si>
  <si>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2 07 05030 10 0000 180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</si>
  <si>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</si>
  <si>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1 16 33050 10 6000 140</t>
  </si>
  <si>
    <t>изменения
(+ ; - )
к утв.</t>
  </si>
  <si>
    <t>Государственная пошлина за совершение нотариальных действий должностными лицами органов местного самоуправления</t>
  </si>
  <si>
    <t>Прочие доходы (платежи, начисляемые по результатам проверок)</t>
  </si>
  <si>
    <t>1 13 02995 10 0105 130</t>
  </si>
  <si>
    <t>2 02 02051 10 0000 151</t>
  </si>
  <si>
    <t>Субсидии бюджетам поселений на реализацию федеральных целевых прогоамм</t>
  </si>
  <si>
    <t>на 
уточнение</t>
  </si>
  <si>
    <t>%
к уточн.</t>
  </si>
  <si>
    <t>(+;-)
к уточн.</t>
  </si>
  <si>
    <t>от "        "                          2016 года №</t>
  </si>
  <si>
    <t>Приложение № 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</si>
</sst>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" fontId="5" fillId="33" borderId="1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164" fontId="5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justify" vertical="top" wrapText="1"/>
    </xf>
    <xf numFmtId="4" fontId="6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justify" vertical="top" wrapText="1"/>
    </xf>
    <xf numFmtId="0" fontId="6" fillId="33" borderId="0" xfId="0" applyFont="1" applyFill="1" applyBorder="1" applyAlignment="1">
      <alignment horizontal="justify"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/>
    </xf>
    <xf numFmtId="0" fontId="14" fillId="33" borderId="10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vertical="top" wrapText="1"/>
    </xf>
    <xf numFmtId="4" fontId="4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justify" vertical="top" wrapText="1"/>
    </xf>
    <xf numFmtId="4" fontId="11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view="pageBreakPreview" zoomScale="75" zoomScaleNormal="70" zoomScaleSheetLayoutView="75" zoomScalePageLayoutView="0" workbookViewId="0" topLeftCell="A1">
      <selection activeCell="I90" sqref="I90"/>
    </sheetView>
  </sheetViews>
  <sheetFormatPr defaultColWidth="5.875" defaultRowHeight="12.75"/>
  <cols>
    <col min="1" max="1" width="4.75390625" style="2" bestFit="1" customWidth="1"/>
    <col min="2" max="2" width="25.75390625" style="2" customWidth="1"/>
    <col min="3" max="3" width="55.875" style="2" customWidth="1"/>
    <col min="4" max="4" width="16.75390625" style="2" customWidth="1"/>
    <col min="5" max="5" width="14.125" style="2" customWidth="1"/>
    <col min="6" max="6" width="12.875" style="2" customWidth="1"/>
    <col min="7" max="7" width="5.875" style="2" hidden="1" customWidth="1"/>
    <col min="8" max="8" width="19.625" style="2" hidden="1" customWidth="1"/>
    <col min="9" max="9" width="16.75390625" style="2" customWidth="1"/>
    <col min="10" max="10" width="8.375" style="2" customWidth="1"/>
    <col min="11" max="11" width="13.125" style="2" customWidth="1"/>
    <col min="12" max="12" width="13.25390625" style="2" hidden="1" customWidth="1"/>
    <col min="13" max="13" width="13.375" style="2" hidden="1" customWidth="1"/>
    <col min="14" max="16384" width="5.875" style="2" customWidth="1"/>
  </cols>
  <sheetData>
    <row r="1" spans="8:10" ht="15">
      <c r="H1" s="37" t="s">
        <v>152</v>
      </c>
      <c r="I1" s="37"/>
      <c r="J1" s="37"/>
    </row>
    <row r="2" spans="8:11" ht="15">
      <c r="H2" s="38" t="s">
        <v>132</v>
      </c>
      <c r="I2" s="38"/>
      <c r="J2" s="38"/>
      <c r="K2" s="38"/>
    </row>
    <row r="3" spans="8:10" ht="15">
      <c r="H3" s="3" t="s">
        <v>135</v>
      </c>
      <c r="I3" s="3" t="s">
        <v>134</v>
      </c>
      <c r="J3" s="3"/>
    </row>
    <row r="4" spans="8:10" ht="15">
      <c r="H4" s="3" t="s">
        <v>133</v>
      </c>
      <c r="I4" s="3" t="s">
        <v>151</v>
      </c>
      <c r="J4" s="3"/>
    </row>
    <row r="6" spans="1:11" ht="15.75">
      <c r="A6" s="34" t="s">
        <v>125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9" spans="1:13" ht="47.25">
      <c r="A9" s="35" t="s">
        <v>0</v>
      </c>
      <c r="B9" s="35"/>
      <c r="C9" s="33" t="s">
        <v>1</v>
      </c>
      <c r="D9" s="5" t="s">
        <v>124</v>
      </c>
      <c r="E9" s="5" t="s">
        <v>148</v>
      </c>
      <c r="F9" s="5" t="s">
        <v>142</v>
      </c>
      <c r="G9" s="5"/>
      <c r="H9" s="5" t="s">
        <v>36</v>
      </c>
      <c r="I9" s="6" t="s">
        <v>32</v>
      </c>
      <c r="J9" s="7" t="s">
        <v>149</v>
      </c>
      <c r="K9" s="6" t="s">
        <v>150</v>
      </c>
      <c r="L9" s="36" t="s">
        <v>79</v>
      </c>
      <c r="M9" s="8" t="s">
        <v>42</v>
      </c>
    </row>
    <row r="10" spans="1:13" s="14" customFormat="1" ht="15.75">
      <c r="A10" s="10" t="s">
        <v>2</v>
      </c>
      <c r="B10" s="9">
        <v>2</v>
      </c>
      <c r="C10" s="10" t="s">
        <v>3</v>
      </c>
      <c r="D10" s="11"/>
      <c r="E10" s="11"/>
      <c r="F10" s="11"/>
      <c r="G10" s="11"/>
      <c r="H10" s="11"/>
      <c r="I10" s="12"/>
      <c r="J10" s="7"/>
      <c r="K10" s="12"/>
      <c r="L10" s="36"/>
      <c r="M10" s="13"/>
    </row>
    <row r="11" spans="1:13" ht="25.5" customHeight="1">
      <c r="A11" s="1" t="s">
        <v>4</v>
      </c>
      <c r="B11" s="1" t="s">
        <v>26</v>
      </c>
      <c r="C11" s="1" t="s">
        <v>25</v>
      </c>
      <c r="D11" s="1">
        <v>765000</v>
      </c>
      <c r="E11" s="1">
        <v>765000</v>
      </c>
      <c r="F11" s="1">
        <v>0</v>
      </c>
      <c r="G11" s="1">
        <v>0</v>
      </c>
      <c r="H11" s="1">
        <v>765000</v>
      </c>
      <c r="I11" s="1">
        <v>691228.79</v>
      </c>
      <c r="J11" s="1">
        <v>90.3567045751634</v>
      </c>
      <c r="K11" s="1">
        <v>-73771.20999999996</v>
      </c>
      <c r="L11" s="1">
        <f>L12+L27</f>
        <v>0</v>
      </c>
      <c r="M11" s="1">
        <f>M12+M27</f>
        <v>-699700</v>
      </c>
    </row>
    <row r="12" spans="1:13" ht="15.75">
      <c r="A12" s="1"/>
      <c r="B12" s="1" t="s">
        <v>44</v>
      </c>
      <c r="C12" s="1"/>
      <c r="D12" s="1">
        <v>755000</v>
      </c>
      <c r="E12" s="1">
        <v>760000</v>
      </c>
      <c r="F12" s="1">
        <v>5000</v>
      </c>
      <c r="G12" s="1">
        <v>0</v>
      </c>
      <c r="H12" s="1">
        <v>755000</v>
      </c>
      <c r="I12" s="1">
        <v>686167.36</v>
      </c>
      <c r="J12" s="1">
        <v>90.28517894736842</v>
      </c>
      <c r="K12" s="1">
        <v>-73832.64000000001</v>
      </c>
      <c r="L12" s="1">
        <f>L13+SUM(L19:L22,L25:L26)</f>
        <v>0</v>
      </c>
      <c r="M12" s="1">
        <f>M13+SUM(M19:M22,M25:M26)</f>
        <v>-697700</v>
      </c>
    </row>
    <row r="13" spans="1:13" s="15" customFormat="1" ht="15.75" hidden="1">
      <c r="A13" s="1"/>
      <c r="B13" s="1"/>
      <c r="C13" s="1" t="s">
        <v>12</v>
      </c>
      <c r="D13" s="1">
        <v>569000</v>
      </c>
      <c r="E13" s="1">
        <v>577100</v>
      </c>
      <c r="F13" s="1">
        <v>8100</v>
      </c>
      <c r="G13" s="1">
        <v>0</v>
      </c>
      <c r="H13" s="1">
        <v>569000</v>
      </c>
      <c r="I13" s="1">
        <v>514468.02</v>
      </c>
      <c r="J13" s="1">
        <v>89.14711835037255</v>
      </c>
      <c r="K13" s="1">
        <v>-62631.97999999998</v>
      </c>
      <c r="L13" s="1">
        <f>SUM(L14:L18)</f>
        <v>0</v>
      </c>
      <c r="M13" s="1">
        <f>SUM(M14:M18)</f>
        <v>-577100</v>
      </c>
    </row>
    <row r="14" spans="1:13" s="15" customFormat="1" ht="75" hidden="1">
      <c r="A14" s="16" t="s">
        <v>8</v>
      </c>
      <c r="B14" s="16" t="s">
        <v>11</v>
      </c>
      <c r="C14" s="17" t="s">
        <v>62</v>
      </c>
      <c r="D14" s="18">
        <v>568000</v>
      </c>
      <c r="E14" s="18">
        <v>565100</v>
      </c>
      <c r="F14" s="18">
        <v>-2900</v>
      </c>
      <c r="G14" s="18"/>
      <c r="H14" s="18">
        <v>568000</v>
      </c>
      <c r="I14" s="18">
        <v>502465.17000000004</v>
      </c>
      <c r="J14" s="18">
        <v>88.91615112369493</v>
      </c>
      <c r="K14" s="18">
        <v>-62634.82999999996</v>
      </c>
      <c r="L14" s="18"/>
      <c r="M14" s="1">
        <f>L14-E14</f>
        <v>-565100</v>
      </c>
    </row>
    <row r="15" spans="1:13" s="15" customFormat="1" ht="15.75" hidden="1">
      <c r="A15" s="16" t="s">
        <v>8</v>
      </c>
      <c r="B15" s="16" t="s">
        <v>55</v>
      </c>
      <c r="C15" s="17" t="s">
        <v>56</v>
      </c>
      <c r="D15" s="18"/>
      <c r="E15" s="18"/>
      <c r="F15" s="18">
        <v>0</v>
      </c>
      <c r="G15" s="18"/>
      <c r="H15" s="18"/>
      <c r="I15" s="18">
        <v>0</v>
      </c>
      <c r="J15" s="18"/>
      <c r="K15" s="18">
        <v>0</v>
      </c>
      <c r="L15" s="18"/>
      <c r="M15" s="1">
        <f aca="true" t="shared" si="0" ref="M15:M38">L15-E15</f>
        <v>0</v>
      </c>
    </row>
    <row r="16" spans="1:13" ht="120" hidden="1">
      <c r="A16" s="16">
        <v>182</v>
      </c>
      <c r="B16" s="16" t="s">
        <v>54</v>
      </c>
      <c r="C16" s="17" t="s">
        <v>63</v>
      </c>
      <c r="D16" s="18"/>
      <c r="E16" s="18">
        <v>300</v>
      </c>
      <c r="F16" s="18">
        <v>300</v>
      </c>
      <c r="G16" s="18"/>
      <c r="H16" s="18"/>
      <c r="I16" s="18">
        <v>300</v>
      </c>
      <c r="J16" s="18">
        <v>100</v>
      </c>
      <c r="K16" s="18">
        <v>0</v>
      </c>
      <c r="L16" s="18"/>
      <c r="M16" s="1">
        <f t="shared" si="0"/>
        <v>-300</v>
      </c>
    </row>
    <row r="17" spans="1:13" ht="45" hidden="1">
      <c r="A17" s="16" t="s">
        <v>8</v>
      </c>
      <c r="B17" s="16" t="s">
        <v>24</v>
      </c>
      <c r="C17" s="17" t="s">
        <v>75</v>
      </c>
      <c r="D17" s="18">
        <v>1000</v>
      </c>
      <c r="E17" s="18">
        <v>11700</v>
      </c>
      <c r="F17" s="18">
        <v>10700</v>
      </c>
      <c r="G17" s="18"/>
      <c r="H17" s="18">
        <v>1000</v>
      </c>
      <c r="I17" s="18">
        <v>11702.85</v>
      </c>
      <c r="J17" s="18">
        <v>100.02435897435898</v>
      </c>
      <c r="K17" s="18">
        <v>2.850000000000364</v>
      </c>
      <c r="L17" s="18"/>
      <c r="M17" s="1">
        <f t="shared" si="0"/>
        <v>-11700</v>
      </c>
    </row>
    <row r="18" spans="1:13" ht="90" hidden="1">
      <c r="A18" s="16" t="s">
        <v>8</v>
      </c>
      <c r="B18" s="16" t="s">
        <v>10</v>
      </c>
      <c r="C18" s="17" t="s">
        <v>76</v>
      </c>
      <c r="D18" s="18"/>
      <c r="E18" s="18"/>
      <c r="F18" s="18">
        <v>0</v>
      </c>
      <c r="G18" s="18"/>
      <c r="H18" s="18"/>
      <c r="I18" s="18">
        <v>0</v>
      </c>
      <c r="J18" s="18" t="e">
        <v>#DIV/0!</v>
      </c>
      <c r="K18" s="18">
        <v>0</v>
      </c>
      <c r="L18" s="18"/>
      <c r="M18" s="1">
        <f t="shared" si="0"/>
        <v>0</v>
      </c>
    </row>
    <row r="19" spans="1:13" ht="15.75" hidden="1">
      <c r="A19" s="16" t="s">
        <v>8</v>
      </c>
      <c r="B19" s="16" t="s">
        <v>46</v>
      </c>
      <c r="C19" s="17" t="s">
        <v>17</v>
      </c>
      <c r="D19" s="18">
        <v>1000</v>
      </c>
      <c r="E19" s="18">
        <v>0</v>
      </c>
      <c r="F19" s="18">
        <v>-1000</v>
      </c>
      <c r="G19" s="18"/>
      <c r="H19" s="18">
        <v>1000</v>
      </c>
      <c r="I19" s="18">
        <v>-147.38</v>
      </c>
      <c r="J19" s="18"/>
      <c r="K19" s="18">
        <v>-147.38</v>
      </c>
      <c r="L19" s="18"/>
      <c r="M19" s="1">
        <f t="shared" si="0"/>
        <v>0</v>
      </c>
    </row>
    <row r="20" spans="1:13" ht="30" hidden="1">
      <c r="A20" s="16" t="s">
        <v>8</v>
      </c>
      <c r="B20" s="16" t="s">
        <v>47</v>
      </c>
      <c r="C20" s="17" t="s">
        <v>48</v>
      </c>
      <c r="D20" s="18"/>
      <c r="E20" s="18"/>
      <c r="F20" s="18">
        <v>0</v>
      </c>
      <c r="G20" s="18"/>
      <c r="H20" s="18"/>
      <c r="I20" s="18">
        <v>0</v>
      </c>
      <c r="J20" s="18"/>
      <c r="K20" s="18">
        <v>0</v>
      </c>
      <c r="L20" s="18"/>
      <c r="M20" s="1"/>
    </row>
    <row r="21" spans="1:13" ht="45" hidden="1">
      <c r="A21" s="16">
        <v>182</v>
      </c>
      <c r="B21" s="16" t="s">
        <v>121</v>
      </c>
      <c r="C21" s="17" t="s">
        <v>122</v>
      </c>
      <c r="D21" s="18">
        <v>59000</v>
      </c>
      <c r="E21" s="18">
        <v>62300</v>
      </c>
      <c r="F21" s="18">
        <v>3300</v>
      </c>
      <c r="G21" s="18"/>
      <c r="H21" s="18">
        <v>59000</v>
      </c>
      <c r="I21" s="18">
        <v>62567.939999999995</v>
      </c>
      <c r="J21" s="18">
        <v>100.43008025682182</v>
      </c>
      <c r="K21" s="18">
        <v>267.93999999999505</v>
      </c>
      <c r="L21" s="18"/>
      <c r="M21" s="1"/>
    </row>
    <row r="22" spans="1:13" ht="15.75" hidden="1">
      <c r="A22" s="16">
        <v>182</v>
      </c>
      <c r="B22" s="16" t="s">
        <v>18</v>
      </c>
      <c r="C22" s="19" t="s">
        <v>9</v>
      </c>
      <c r="D22" s="18">
        <v>116000</v>
      </c>
      <c r="E22" s="18">
        <v>116000</v>
      </c>
      <c r="F22" s="18">
        <v>0</v>
      </c>
      <c r="G22" s="18">
        <v>0</v>
      </c>
      <c r="H22" s="18">
        <v>116000</v>
      </c>
      <c r="I22" s="18">
        <v>104677.63</v>
      </c>
      <c r="J22" s="18">
        <v>90.23933620689655</v>
      </c>
      <c r="K22" s="18">
        <v>-11322.369999999995</v>
      </c>
      <c r="L22" s="18">
        <f>SUM(L23:L24)</f>
        <v>0</v>
      </c>
      <c r="M22" s="18">
        <f>SUM(M23:M24)</f>
        <v>-116000</v>
      </c>
    </row>
    <row r="23" spans="1:13" s="21" customFormat="1" ht="30" hidden="1">
      <c r="A23" s="16">
        <v>182</v>
      </c>
      <c r="B23" s="16" t="s">
        <v>81</v>
      </c>
      <c r="C23" s="17" t="s">
        <v>82</v>
      </c>
      <c r="D23" s="20">
        <v>71000</v>
      </c>
      <c r="E23" s="20">
        <v>52700</v>
      </c>
      <c r="F23" s="18">
        <v>-18300</v>
      </c>
      <c r="G23" s="20"/>
      <c r="H23" s="20">
        <v>71000</v>
      </c>
      <c r="I23" s="18">
        <v>41279.049999999996</v>
      </c>
      <c r="J23" s="20">
        <v>78.32836812144211</v>
      </c>
      <c r="K23" s="20">
        <v>-11420.950000000004</v>
      </c>
      <c r="L23" s="18"/>
      <c r="M23" s="1">
        <f t="shared" si="0"/>
        <v>-52700</v>
      </c>
    </row>
    <row r="24" spans="1:13" s="22" customFormat="1" ht="30" hidden="1">
      <c r="A24" s="16">
        <v>182</v>
      </c>
      <c r="B24" s="16" t="s">
        <v>83</v>
      </c>
      <c r="C24" s="17" t="s">
        <v>84</v>
      </c>
      <c r="D24" s="1">
        <v>45000</v>
      </c>
      <c r="E24" s="1">
        <v>63300</v>
      </c>
      <c r="F24" s="18">
        <v>18300</v>
      </c>
      <c r="G24" s="1"/>
      <c r="H24" s="1">
        <v>45000</v>
      </c>
      <c r="I24" s="18">
        <v>63398.580000000016</v>
      </c>
      <c r="J24" s="1">
        <v>100.15573459715642</v>
      </c>
      <c r="K24" s="1">
        <v>98.5800000000163</v>
      </c>
      <c r="L24" s="1"/>
      <c r="M24" s="1">
        <f t="shared" si="0"/>
        <v>-63300</v>
      </c>
    </row>
    <row r="25" spans="1:13" ht="45" hidden="1">
      <c r="A25" s="16">
        <v>903</v>
      </c>
      <c r="B25" s="16" t="s">
        <v>23</v>
      </c>
      <c r="C25" s="17" t="s">
        <v>143</v>
      </c>
      <c r="D25" s="20">
        <v>10000</v>
      </c>
      <c r="E25" s="20">
        <v>4600</v>
      </c>
      <c r="F25" s="18">
        <v>-5400</v>
      </c>
      <c r="G25" s="20"/>
      <c r="H25" s="20">
        <v>10000</v>
      </c>
      <c r="I25" s="18">
        <v>4600</v>
      </c>
      <c r="J25" s="20">
        <v>100</v>
      </c>
      <c r="K25" s="20">
        <v>0</v>
      </c>
      <c r="L25" s="18"/>
      <c r="M25" s="1">
        <f t="shared" si="0"/>
        <v>-4600</v>
      </c>
    </row>
    <row r="26" spans="1:13" s="15" customFormat="1" ht="45" hidden="1">
      <c r="A26" s="16">
        <v>182</v>
      </c>
      <c r="B26" s="16" t="s">
        <v>85</v>
      </c>
      <c r="C26" s="17" t="s">
        <v>86</v>
      </c>
      <c r="D26" s="18"/>
      <c r="E26" s="18"/>
      <c r="F26" s="18">
        <v>0</v>
      </c>
      <c r="G26" s="18"/>
      <c r="H26" s="18"/>
      <c r="I26" s="18">
        <v>1.15</v>
      </c>
      <c r="J26" s="18" t="e">
        <v>#DIV/0!</v>
      </c>
      <c r="K26" s="18">
        <v>1.15</v>
      </c>
      <c r="L26" s="18"/>
      <c r="M26" s="1">
        <f t="shared" si="0"/>
        <v>0</v>
      </c>
    </row>
    <row r="27" spans="1:13" ht="15.75">
      <c r="A27" s="1"/>
      <c r="B27" s="1" t="s">
        <v>45</v>
      </c>
      <c r="C27" s="1"/>
      <c r="D27" s="1">
        <v>10000</v>
      </c>
      <c r="E27" s="1">
        <v>5000</v>
      </c>
      <c r="F27" s="1">
        <v>-5000</v>
      </c>
      <c r="G27" s="1">
        <v>0</v>
      </c>
      <c r="H27" s="1">
        <v>10000</v>
      </c>
      <c r="I27" s="23">
        <v>5061.43</v>
      </c>
      <c r="J27" s="1">
        <v>101.2286</v>
      </c>
      <c r="K27" s="1">
        <v>61.43000000000029</v>
      </c>
      <c r="L27" s="1">
        <f>SUM(L28:L35,L43:L48)</f>
        <v>0</v>
      </c>
      <c r="M27" s="1">
        <f>SUM(M28:M35,M43:M48)</f>
        <v>-2000</v>
      </c>
    </row>
    <row r="28" spans="1:13" ht="90" hidden="1">
      <c r="A28" s="16" t="s">
        <v>35</v>
      </c>
      <c r="B28" s="16" t="s">
        <v>87</v>
      </c>
      <c r="C28" s="17" t="s">
        <v>88</v>
      </c>
      <c r="D28" s="18">
        <v>4000</v>
      </c>
      <c r="E28" s="18">
        <v>0</v>
      </c>
      <c r="F28" s="18">
        <v>-4000</v>
      </c>
      <c r="G28" s="18"/>
      <c r="H28" s="18">
        <v>4000</v>
      </c>
      <c r="I28" s="18">
        <v>0</v>
      </c>
      <c r="J28" s="18"/>
      <c r="K28" s="18">
        <v>0</v>
      </c>
      <c r="L28" s="18"/>
      <c r="M28" s="1">
        <f t="shared" si="0"/>
        <v>0</v>
      </c>
    </row>
    <row r="29" spans="1:13" ht="75" hidden="1">
      <c r="A29" s="16" t="s">
        <v>16</v>
      </c>
      <c r="B29" s="16" t="s">
        <v>71</v>
      </c>
      <c r="C29" s="17" t="s">
        <v>89</v>
      </c>
      <c r="D29" s="20"/>
      <c r="E29" s="20"/>
      <c r="F29" s="18">
        <v>0</v>
      </c>
      <c r="G29" s="20"/>
      <c r="H29" s="20"/>
      <c r="I29" s="18">
        <v>0</v>
      </c>
      <c r="J29" s="20" t="e">
        <v>#DIV/0!</v>
      </c>
      <c r="K29" s="20">
        <v>0</v>
      </c>
      <c r="L29" s="18"/>
      <c r="M29" s="1">
        <f t="shared" si="0"/>
        <v>0</v>
      </c>
    </row>
    <row r="30" spans="1:13" ht="75" hidden="1">
      <c r="A30" s="16" t="s">
        <v>16</v>
      </c>
      <c r="B30" s="16" t="s">
        <v>90</v>
      </c>
      <c r="C30" s="17" t="s">
        <v>91</v>
      </c>
      <c r="D30" s="20">
        <v>2000</v>
      </c>
      <c r="E30" s="20">
        <v>2000</v>
      </c>
      <c r="F30" s="18">
        <v>0</v>
      </c>
      <c r="G30" s="20"/>
      <c r="H30" s="20">
        <v>2000</v>
      </c>
      <c r="I30" s="18">
        <v>2061.43</v>
      </c>
      <c r="J30" s="20">
        <v>103.07149999999999</v>
      </c>
      <c r="K30" s="20">
        <v>61.429999999999836</v>
      </c>
      <c r="L30" s="18"/>
      <c r="M30" s="1">
        <f t="shared" si="0"/>
        <v>-2000</v>
      </c>
    </row>
    <row r="31" spans="1:13" ht="90" hidden="1">
      <c r="A31" s="16" t="s">
        <v>16</v>
      </c>
      <c r="B31" s="16" t="s">
        <v>30</v>
      </c>
      <c r="C31" s="17" t="s">
        <v>92</v>
      </c>
      <c r="D31" s="20"/>
      <c r="E31" s="20"/>
      <c r="F31" s="18">
        <v>0</v>
      </c>
      <c r="G31" s="20"/>
      <c r="H31" s="20"/>
      <c r="I31" s="18">
        <v>0</v>
      </c>
      <c r="J31" s="20" t="e">
        <v>#DIV/0!</v>
      </c>
      <c r="K31" s="20">
        <v>0</v>
      </c>
      <c r="L31" s="18"/>
      <c r="M31" s="1">
        <f t="shared" si="0"/>
        <v>0</v>
      </c>
    </row>
    <row r="32" spans="1:13" ht="45" hidden="1">
      <c r="A32" s="16" t="s">
        <v>16</v>
      </c>
      <c r="B32" s="16" t="s">
        <v>58</v>
      </c>
      <c r="C32" s="17" t="s">
        <v>93</v>
      </c>
      <c r="D32" s="20"/>
      <c r="E32" s="20"/>
      <c r="F32" s="18">
        <v>0</v>
      </c>
      <c r="G32" s="20"/>
      <c r="H32" s="20"/>
      <c r="I32" s="18">
        <v>0</v>
      </c>
      <c r="J32" s="20" t="e">
        <v>#DIV/0!</v>
      </c>
      <c r="K32" s="20">
        <v>0</v>
      </c>
      <c r="L32" s="18"/>
      <c r="M32" s="1"/>
    </row>
    <row r="33" spans="1:13" s="24" customFormat="1" ht="30" hidden="1">
      <c r="A33" s="16" t="s">
        <v>16</v>
      </c>
      <c r="B33" s="16" t="s">
        <v>57</v>
      </c>
      <c r="C33" s="17" t="s">
        <v>94</v>
      </c>
      <c r="D33" s="20"/>
      <c r="E33" s="20"/>
      <c r="F33" s="18">
        <v>0</v>
      </c>
      <c r="G33" s="20"/>
      <c r="H33" s="20"/>
      <c r="I33" s="18">
        <v>0</v>
      </c>
      <c r="J33" s="20" t="e">
        <v>#DIV/0!</v>
      </c>
      <c r="K33" s="20">
        <v>0</v>
      </c>
      <c r="L33" s="18"/>
      <c r="M33" s="1">
        <f t="shared" si="0"/>
        <v>0</v>
      </c>
    </row>
    <row r="34" spans="1:13" s="24" customFormat="1" ht="30" hidden="1">
      <c r="A34" s="16">
        <v>903</v>
      </c>
      <c r="B34" s="16" t="s">
        <v>145</v>
      </c>
      <c r="C34" s="25" t="s">
        <v>144</v>
      </c>
      <c r="D34" s="20"/>
      <c r="E34" s="20"/>
      <c r="F34" s="18"/>
      <c r="G34" s="20"/>
      <c r="H34" s="20"/>
      <c r="I34" s="18">
        <v>0</v>
      </c>
      <c r="J34" s="20" t="e">
        <v>#DIV/0!</v>
      </c>
      <c r="K34" s="20">
        <v>0</v>
      </c>
      <c r="L34" s="18"/>
      <c r="M34" s="1"/>
    </row>
    <row r="35" spans="1:13" s="24" customFormat="1" ht="15.75" hidden="1">
      <c r="A35" s="16"/>
      <c r="B35" s="16"/>
      <c r="C35" s="26" t="s">
        <v>123</v>
      </c>
      <c r="D35" s="20">
        <v>4000</v>
      </c>
      <c r="E35" s="20">
        <v>0</v>
      </c>
      <c r="F35" s="18">
        <v>-4000</v>
      </c>
      <c r="G35" s="20">
        <v>0</v>
      </c>
      <c r="H35" s="20">
        <v>4000</v>
      </c>
      <c r="I35" s="18">
        <v>0</v>
      </c>
      <c r="J35" s="20"/>
      <c r="K35" s="20">
        <v>0</v>
      </c>
      <c r="L35" s="20">
        <f>SUM(L36:L42)</f>
        <v>0</v>
      </c>
      <c r="M35" s="20">
        <f>SUM(M36:M42)</f>
        <v>0</v>
      </c>
    </row>
    <row r="36" spans="1:13" s="24" customFormat="1" ht="90" hidden="1">
      <c r="A36" s="16" t="s">
        <v>16</v>
      </c>
      <c r="B36" s="16" t="s">
        <v>68</v>
      </c>
      <c r="C36" s="17" t="s">
        <v>95</v>
      </c>
      <c r="D36" s="1"/>
      <c r="E36" s="1"/>
      <c r="F36" s="18">
        <v>0</v>
      </c>
      <c r="G36" s="1"/>
      <c r="H36" s="1"/>
      <c r="I36" s="18">
        <v>0</v>
      </c>
      <c r="J36" s="1"/>
      <c r="K36" s="1">
        <v>0</v>
      </c>
      <c r="L36" s="1">
        <f>SUM(L37:L37)</f>
        <v>0</v>
      </c>
      <c r="M36" s="1">
        <f t="shared" si="0"/>
        <v>0</v>
      </c>
    </row>
    <row r="37" spans="1:13" ht="90" hidden="1">
      <c r="A37" s="16" t="s">
        <v>16</v>
      </c>
      <c r="B37" s="16" t="s">
        <v>77</v>
      </c>
      <c r="C37" s="17" t="s">
        <v>96</v>
      </c>
      <c r="D37" s="1"/>
      <c r="E37" s="1"/>
      <c r="F37" s="18">
        <v>0</v>
      </c>
      <c r="G37" s="1"/>
      <c r="H37" s="1"/>
      <c r="I37" s="18">
        <v>0</v>
      </c>
      <c r="J37" s="1"/>
      <c r="K37" s="1">
        <v>0</v>
      </c>
      <c r="L37" s="18">
        <f>I37</f>
        <v>0</v>
      </c>
      <c r="M37" s="1">
        <f t="shared" si="0"/>
        <v>0</v>
      </c>
    </row>
    <row r="38" spans="1:13" s="15" customFormat="1" ht="90" hidden="1">
      <c r="A38" s="16" t="s">
        <v>16</v>
      </c>
      <c r="B38" s="16" t="s">
        <v>78</v>
      </c>
      <c r="C38" s="17" t="s">
        <v>97</v>
      </c>
      <c r="D38" s="20"/>
      <c r="E38" s="20"/>
      <c r="F38" s="18">
        <v>0</v>
      </c>
      <c r="G38" s="20"/>
      <c r="H38" s="20"/>
      <c r="I38" s="18">
        <v>0</v>
      </c>
      <c r="J38" s="20"/>
      <c r="K38" s="20">
        <v>0</v>
      </c>
      <c r="L38" s="18"/>
      <c r="M38" s="1">
        <f t="shared" si="0"/>
        <v>0</v>
      </c>
    </row>
    <row r="39" spans="1:13" ht="105" hidden="1">
      <c r="A39" s="16" t="s">
        <v>16</v>
      </c>
      <c r="B39" s="16" t="s">
        <v>67</v>
      </c>
      <c r="C39" s="17" t="s">
        <v>98</v>
      </c>
      <c r="D39" s="1"/>
      <c r="E39" s="1"/>
      <c r="F39" s="18">
        <v>0</v>
      </c>
      <c r="G39" s="1"/>
      <c r="H39" s="1"/>
      <c r="I39" s="18">
        <v>0</v>
      </c>
      <c r="J39" s="1"/>
      <c r="K39" s="1">
        <v>0</v>
      </c>
      <c r="L39" s="1"/>
      <c r="M39" s="27"/>
    </row>
    <row r="40" spans="1:13" ht="45" hidden="1">
      <c r="A40" s="16">
        <v>903</v>
      </c>
      <c r="B40" s="16" t="s">
        <v>53</v>
      </c>
      <c r="C40" s="17" t="s">
        <v>99</v>
      </c>
      <c r="D40" s="23"/>
      <c r="E40" s="23">
        <v>0</v>
      </c>
      <c r="F40" s="18">
        <v>0</v>
      </c>
      <c r="G40" s="23"/>
      <c r="H40" s="23"/>
      <c r="I40" s="18">
        <v>0</v>
      </c>
      <c r="J40" s="23"/>
      <c r="K40" s="23">
        <v>0</v>
      </c>
      <c r="L40" s="23"/>
      <c r="M40" s="27"/>
    </row>
    <row r="41" spans="1:13" ht="45" hidden="1">
      <c r="A41" s="16">
        <v>904</v>
      </c>
      <c r="B41" s="16" t="s">
        <v>53</v>
      </c>
      <c r="C41" s="17" t="s">
        <v>99</v>
      </c>
      <c r="D41" s="23">
        <v>4000</v>
      </c>
      <c r="E41" s="23">
        <v>0</v>
      </c>
      <c r="F41" s="18">
        <v>-4000</v>
      </c>
      <c r="G41" s="23"/>
      <c r="H41" s="23">
        <v>4000</v>
      </c>
      <c r="I41" s="18">
        <v>0</v>
      </c>
      <c r="J41" s="23"/>
      <c r="K41" s="23">
        <v>0</v>
      </c>
      <c r="L41" s="23"/>
      <c r="M41" s="27"/>
    </row>
    <row r="42" spans="1:13" ht="60" hidden="1">
      <c r="A42" s="16">
        <v>903</v>
      </c>
      <c r="B42" s="16" t="s">
        <v>70</v>
      </c>
      <c r="C42" s="17" t="s">
        <v>100</v>
      </c>
      <c r="D42" s="23"/>
      <c r="E42" s="23"/>
      <c r="F42" s="18">
        <v>0</v>
      </c>
      <c r="G42" s="23"/>
      <c r="H42" s="23"/>
      <c r="I42" s="18">
        <v>0</v>
      </c>
      <c r="J42" s="23" t="e">
        <v>#DIV/0!</v>
      </c>
      <c r="K42" s="23">
        <v>0</v>
      </c>
      <c r="L42" s="23"/>
      <c r="M42" s="27"/>
    </row>
    <row r="43" spans="1:13" ht="15.75" hidden="1">
      <c r="A43" s="16" t="s">
        <v>4</v>
      </c>
      <c r="B43" s="16" t="s">
        <v>27</v>
      </c>
      <c r="C43" s="17" t="s">
        <v>28</v>
      </c>
      <c r="D43" s="23">
        <v>0</v>
      </c>
      <c r="E43" s="23">
        <v>3000</v>
      </c>
      <c r="F43" s="18">
        <v>3000</v>
      </c>
      <c r="G43" s="23">
        <v>0</v>
      </c>
      <c r="H43" s="23">
        <v>0</v>
      </c>
      <c r="I43" s="18">
        <v>3000</v>
      </c>
      <c r="J43" s="23">
        <v>100</v>
      </c>
      <c r="K43" s="23">
        <v>0</v>
      </c>
      <c r="L43" s="23">
        <f>SUM(L44:L46)</f>
        <v>0</v>
      </c>
      <c r="M43" s="23">
        <f>SUM(M44:M46)</f>
        <v>0</v>
      </c>
    </row>
    <row r="44" spans="1:13" ht="75" hidden="1">
      <c r="A44" s="16" t="s">
        <v>16</v>
      </c>
      <c r="B44" s="16" t="s">
        <v>64</v>
      </c>
      <c r="C44" s="17" t="s">
        <v>127</v>
      </c>
      <c r="D44" s="23"/>
      <c r="E44" s="23"/>
      <c r="F44" s="18">
        <v>0</v>
      </c>
      <c r="G44" s="23"/>
      <c r="H44" s="23"/>
      <c r="I44" s="18">
        <v>0</v>
      </c>
      <c r="J44" s="23" t="e">
        <v>#DIV/0!</v>
      </c>
      <c r="K44" s="23">
        <v>0</v>
      </c>
      <c r="L44" s="23">
        <f aca="true" t="shared" si="1" ref="L44:L51">D44</f>
        <v>0</v>
      </c>
      <c r="M44" s="27">
        <f aca="true" t="shared" si="2" ref="M44:M55">I44-E44</f>
        <v>0</v>
      </c>
    </row>
    <row r="45" spans="1:13" ht="60" hidden="1">
      <c r="A45" s="16"/>
      <c r="B45" s="16" t="s">
        <v>126</v>
      </c>
      <c r="C45" s="17" t="s">
        <v>128</v>
      </c>
      <c r="D45" s="23"/>
      <c r="E45" s="23"/>
      <c r="F45" s="18">
        <v>0</v>
      </c>
      <c r="G45" s="23"/>
      <c r="H45" s="23"/>
      <c r="I45" s="18">
        <v>0</v>
      </c>
      <c r="J45" s="23" t="e">
        <v>#DIV/0!</v>
      </c>
      <c r="K45" s="23">
        <v>0</v>
      </c>
      <c r="L45" s="23">
        <f t="shared" si="1"/>
        <v>0</v>
      </c>
      <c r="M45" s="27">
        <f t="shared" si="2"/>
        <v>0</v>
      </c>
    </row>
    <row r="46" spans="1:13" ht="75" hidden="1">
      <c r="A46" s="16" t="s">
        <v>29</v>
      </c>
      <c r="B46" s="16" t="s">
        <v>141</v>
      </c>
      <c r="C46" s="17" t="s">
        <v>101</v>
      </c>
      <c r="D46" s="18"/>
      <c r="E46" s="18">
        <v>3000</v>
      </c>
      <c r="F46" s="18">
        <v>3000</v>
      </c>
      <c r="G46" s="18"/>
      <c r="H46" s="18"/>
      <c r="I46" s="18">
        <v>3000</v>
      </c>
      <c r="J46" s="18">
        <v>100</v>
      </c>
      <c r="K46" s="18">
        <v>0</v>
      </c>
      <c r="L46" s="23">
        <f t="shared" si="1"/>
        <v>0</v>
      </c>
      <c r="M46" s="27">
        <f t="shared" si="2"/>
        <v>0</v>
      </c>
    </row>
    <row r="47" spans="1:13" s="24" customFormat="1" ht="30" hidden="1">
      <c r="A47" s="16" t="s">
        <v>15</v>
      </c>
      <c r="B47" s="16" t="s">
        <v>22</v>
      </c>
      <c r="C47" s="17" t="s">
        <v>102</v>
      </c>
      <c r="D47" s="18"/>
      <c r="E47" s="18"/>
      <c r="F47" s="18">
        <v>0</v>
      </c>
      <c r="G47" s="18"/>
      <c r="H47" s="18"/>
      <c r="I47" s="18">
        <v>0</v>
      </c>
      <c r="J47" s="18" t="e">
        <v>#DIV/0!</v>
      </c>
      <c r="K47" s="18">
        <v>0</v>
      </c>
      <c r="L47" s="23"/>
      <c r="M47" s="27">
        <f t="shared" si="2"/>
        <v>0</v>
      </c>
    </row>
    <row r="48" spans="1:13" s="24" customFormat="1" ht="30" hidden="1">
      <c r="A48" s="16" t="s">
        <v>16</v>
      </c>
      <c r="B48" s="16" t="s">
        <v>31</v>
      </c>
      <c r="C48" s="17" t="s">
        <v>103</v>
      </c>
      <c r="D48" s="27"/>
      <c r="E48" s="27"/>
      <c r="F48" s="18">
        <v>0</v>
      </c>
      <c r="G48" s="27"/>
      <c r="H48" s="27"/>
      <c r="I48" s="18">
        <v>0</v>
      </c>
      <c r="J48" s="27" t="e">
        <v>#DIV/0!</v>
      </c>
      <c r="K48" s="27">
        <v>0</v>
      </c>
      <c r="L48" s="23">
        <f t="shared" si="1"/>
        <v>0</v>
      </c>
      <c r="M48" s="27">
        <f t="shared" si="2"/>
        <v>0</v>
      </c>
    </row>
    <row r="49" spans="1:13" s="24" customFormat="1" ht="30.75" customHeight="1">
      <c r="A49" s="1" t="s">
        <v>15</v>
      </c>
      <c r="B49" s="1" t="s">
        <v>5</v>
      </c>
      <c r="C49" s="1" t="s">
        <v>6</v>
      </c>
      <c r="D49" s="1">
        <v>3324894.8</v>
      </c>
      <c r="E49" s="1">
        <v>3324894.8</v>
      </c>
      <c r="F49" s="1">
        <v>0</v>
      </c>
      <c r="G49" s="1">
        <v>0</v>
      </c>
      <c r="H49" s="1">
        <v>3318194.8</v>
      </c>
      <c r="I49" s="23">
        <v>3324894.8</v>
      </c>
      <c r="J49" s="1">
        <v>100</v>
      </c>
      <c r="K49" s="1">
        <v>0</v>
      </c>
      <c r="L49" s="28">
        <f>L50+L53+L62+L65</f>
        <v>2466100</v>
      </c>
      <c r="M49" s="28">
        <f>M50+M53+M62+M65</f>
        <v>0</v>
      </c>
    </row>
    <row r="50" spans="1:13" s="24" customFormat="1" ht="28.5" hidden="1">
      <c r="A50" s="16" t="s">
        <v>15</v>
      </c>
      <c r="B50" s="16" t="s">
        <v>13</v>
      </c>
      <c r="C50" s="29" t="s">
        <v>14</v>
      </c>
      <c r="D50" s="27">
        <v>2466100</v>
      </c>
      <c r="E50" s="27">
        <v>2466100</v>
      </c>
      <c r="F50" s="27">
        <v>0</v>
      </c>
      <c r="G50" s="27">
        <v>0</v>
      </c>
      <c r="H50" s="27">
        <v>2466100</v>
      </c>
      <c r="I50" s="23">
        <v>2466100</v>
      </c>
      <c r="J50" s="27">
        <v>100</v>
      </c>
      <c r="K50" s="27">
        <v>0</v>
      </c>
      <c r="L50" s="30">
        <f>SUM(L51:L52)</f>
        <v>2466100</v>
      </c>
      <c r="M50" s="30">
        <f>SUM(M51:M52)</f>
        <v>0</v>
      </c>
    </row>
    <row r="51" spans="1:13" s="24" customFormat="1" ht="30" hidden="1">
      <c r="A51" s="16" t="s">
        <v>15</v>
      </c>
      <c r="B51" s="16" t="s">
        <v>65</v>
      </c>
      <c r="C51" s="17" t="s">
        <v>104</v>
      </c>
      <c r="D51" s="27">
        <v>1940000</v>
      </c>
      <c r="E51" s="27">
        <v>1940000</v>
      </c>
      <c r="F51" s="27"/>
      <c r="G51" s="27"/>
      <c r="H51" s="27">
        <v>1940000</v>
      </c>
      <c r="I51" s="23">
        <v>1940000</v>
      </c>
      <c r="J51" s="27">
        <v>100</v>
      </c>
      <c r="K51" s="27">
        <v>0</v>
      </c>
      <c r="L51" s="23">
        <f t="shared" si="1"/>
        <v>1940000</v>
      </c>
      <c r="M51" s="27">
        <f t="shared" si="2"/>
        <v>0</v>
      </c>
    </row>
    <row r="52" spans="1:13" s="24" customFormat="1" ht="30" hidden="1">
      <c r="A52" s="16" t="s">
        <v>15</v>
      </c>
      <c r="B52" s="16" t="s">
        <v>66</v>
      </c>
      <c r="C52" s="17" t="s">
        <v>105</v>
      </c>
      <c r="D52" s="27">
        <v>526100</v>
      </c>
      <c r="E52" s="27">
        <v>526100</v>
      </c>
      <c r="F52" s="27"/>
      <c r="G52" s="27"/>
      <c r="H52" s="27">
        <v>526100</v>
      </c>
      <c r="I52" s="23">
        <v>526100</v>
      </c>
      <c r="J52" s="27">
        <v>100</v>
      </c>
      <c r="K52" s="27">
        <v>0</v>
      </c>
      <c r="L52" s="18">
        <f>I52</f>
        <v>526100</v>
      </c>
      <c r="M52" s="27">
        <f t="shared" si="2"/>
        <v>0</v>
      </c>
    </row>
    <row r="53" spans="1:13" s="24" customFormat="1" ht="42.75" hidden="1">
      <c r="A53" s="16" t="s">
        <v>15</v>
      </c>
      <c r="B53" s="16" t="s">
        <v>19</v>
      </c>
      <c r="C53" s="29" t="s">
        <v>49</v>
      </c>
      <c r="D53" s="27">
        <v>726394.8</v>
      </c>
      <c r="E53" s="27">
        <v>726394.8</v>
      </c>
      <c r="F53" s="27">
        <v>0</v>
      </c>
      <c r="G53" s="27">
        <v>0</v>
      </c>
      <c r="H53" s="27">
        <v>726394.8</v>
      </c>
      <c r="I53" s="23">
        <v>726394.8</v>
      </c>
      <c r="J53" s="27">
        <v>100</v>
      </c>
      <c r="K53" s="27">
        <v>0</v>
      </c>
      <c r="L53" s="27">
        <f>SUM(L55:L61)</f>
        <v>0</v>
      </c>
      <c r="M53" s="27">
        <f>SUM(M55:M61)</f>
        <v>0</v>
      </c>
    </row>
    <row r="54" spans="1:13" s="24" customFormat="1" ht="30" hidden="1">
      <c r="A54" s="16">
        <v>903</v>
      </c>
      <c r="B54" s="16" t="s">
        <v>146</v>
      </c>
      <c r="C54" s="17" t="s">
        <v>147</v>
      </c>
      <c r="D54" s="27"/>
      <c r="E54" s="27"/>
      <c r="F54" s="27"/>
      <c r="G54" s="27"/>
      <c r="H54" s="27"/>
      <c r="I54" s="23">
        <v>0</v>
      </c>
      <c r="J54" s="27" t="e">
        <v>#DIV/0!</v>
      </c>
      <c r="K54" s="27">
        <v>0</v>
      </c>
      <c r="L54" s="27"/>
      <c r="M54" s="27"/>
    </row>
    <row r="55" spans="1:13" s="15" customFormat="1" ht="60" hidden="1">
      <c r="A55" s="16" t="s">
        <v>15</v>
      </c>
      <c r="B55" s="16" t="s">
        <v>50</v>
      </c>
      <c r="C55" s="17" t="s">
        <v>106</v>
      </c>
      <c r="D55" s="27"/>
      <c r="E55" s="27"/>
      <c r="F55" s="27"/>
      <c r="G55" s="27"/>
      <c r="H55" s="27"/>
      <c r="I55" s="23">
        <v>0</v>
      </c>
      <c r="J55" s="27" t="e">
        <v>#DIV/0!</v>
      </c>
      <c r="K55" s="27">
        <v>0</v>
      </c>
      <c r="L55" s="18">
        <f>I55</f>
        <v>0</v>
      </c>
      <c r="M55" s="27">
        <f t="shared" si="2"/>
        <v>0</v>
      </c>
    </row>
    <row r="56" spans="1:13" s="24" customFormat="1" ht="75" hidden="1">
      <c r="A56" s="16">
        <v>992</v>
      </c>
      <c r="B56" s="16" t="s">
        <v>40</v>
      </c>
      <c r="C56" s="17" t="s">
        <v>107</v>
      </c>
      <c r="D56" s="1"/>
      <c r="E56" s="1"/>
      <c r="F56" s="1"/>
      <c r="G56" s="1"/>
      <c r="H56" s="1"/>
      <c r="I56" s="23">
        <v>0</v>
      </c>
      <c r="J56" s="1" t="e">
        <v>#DIV/0!</v>
      </c>
      <c r="K56" s="1">
        <v>0</v>
      </c>
      <c r="L56" s="1"/>
      <c r="M56" s="27"/>
    </row>
    <row r="57" spans="1:13" ht="45" hidden="1">
      <c r="A57" s="16">
        <v>992</v>
      </c>
      <c r="B57" s="16" t="s">
        <v>41</v>
      </c>
      <c r="C57" s="17" t="s">
        <v>108</v>
      </c>
      <c r="D57" s="1"/>
      <c r="E57" s="1"/>
      <c r="F57" s="1"/>
      <c r="G57" s="1"/>
      <c r="H57" s="1"/>
      <c r="I57" s="23">
        <v>0</v>
      </c>
      <c r="J57" s="1" t="e">
        <v>#DIV/0!</v>
      </c>
      <c r="K57" s="1">
        <v>0</v>
      </c>
      <c r="L57" s="1"/>
      <c r="M57" s="1"/>
    </row>
    <row r="58" spans="1:13" ht="15.75" hidden="1">
      <c r="A58" s="16">
        <v>903</v>
      </c>
      <c r="B58" s="16" t="s">
        <v>130</v>
      </c>
      <c r="C58" s="17" t="s">
        <v>131</v>
      </c>
      <c r="D58" s="13">
        <v>348394.8</v>
      </c>
      <c r="E58" s="13">
        <v>348394.8</v>
      </c>
      <c r="F58" s="31"/>
      <c r="G58" s="31"/>
      <c r="H58" s="13">
        <v>348394.8</v>
      </c>
      <c r="I58" s="23">
        <v>348394.8</v>
      </c>
      <c r="J58" s="13">
        <v>100</v>
      </c>
      <c r="K58" s="13">
        <v>0</v>
      </c>
      <c r="L58" s="31"/>
      <c r="M58" s="31"/>
    </row>
    <row r="59" spans="1:13" ht="45" hidden="1">
      <c r="A59" s="16" t="s">
        <v>15</v>
      </c>
      <c r="B59" s="16" t="s">
        <v>33</v>
      </c>
      <c r="C59" s="17" t="s">
        <v>109</v>
      </c>
      <c r="D59" s="13">
        <v>378000</v>
      </c>
      <c r="E59" s="13">
        <v>378000</v>
      </c>
      <c r="F59" s="13"/>
      <c r="G59" s="13"/>
      <c r="H59" s="13">
        <v>378000</v>
      </c>
      <c r="I59" s="23">
        <v>378000</v>
      </c>
      <c r="J59" s="13">
        <v>100</v>
      </c>
      <c r="K59" s="13">
        <v>0</v>
      </c>
      <c r="L59" s="13"/>
      <c r="M59" s="13"/>
    </row>
    <row r="60" spans="1:13" ht="60" hidden="1">
      <c r="A60" s="16">
        <v>992</v>
      </c>
      <c r="B60" s="16" t="s">
        <v>37</v>
      </c>
      <c r="C60" s="17" t="s">
        <v>110</v>
      </c>
      <c r="D60" s="13"/>
      <c r="E60" s="13"/>
      <c r="F60" s="13"/>
      <c r="G60" s="13"/>
      <c r="H60" s="13"/>
      <c r="I60" s="23">
        <v>0</v>
      </c>
      <c r="J60" s="13" t="e">
        <v>#DIV/0!</v>
      </c>
      <c r="K60" s="13">
        <v>0</v>
      </c>
      <c r="L60" s="13"/>
      <c r="M60" s="13"/>
    </row>
    <row r="61" spans="1:13" ht="45" hidden="1">
      <c r="A61" s="16" t="s">
        <v>15</v>
      </c>
      <c r="B61" s="16" t="s">
        <v>72</v>
      </c>
      <c r="C61" s="17" t="s">
        <v>111</v>
      </c>
      <c r="D61" s="13"/>
      <c r="E61" s="13"/>
      <c r="F61" s="13"/>
      <c r="G61" s="13"/>
      <c r="H61" s="13"/>
      <c r="I61" s="23">
        <v>0</v>
      </c>
      <c r="J61" s="13" t="e">
        <v>#DIV/0!</v>
      </c>
      <c r="K61" s="13">
        <v>0</v>
      </c>
      <c r="L61" s="13"/>
      <c r="M61" s="13"/>
    </row>
    <row r="62" spans="1:13" ht="28.5" hidden="1">
      <c r="A62" s="16" t="s">
        <v>15</v>
      </c>
      <c r="B62" s="16" t="s">
        <v>20</v>
      </c>
      <c r="C62" s="29" t="s">
        <v>21</v>
      </c>
      <c r="D62" s="13">
        <v>132400</v>
      </c>
      <c r="E62" s="13">
        <v>132400</v>
      </c>
      <c r="F62" s="13">
        <v>0</v>
      </c>
      <c r="G62" s="13">
        <v>0</v>
      </c>
      <c r="H62" s="13">
        <v>125700</v>
      </c>
      <c r="I62" s="23">
        <v>132400</v>
      </c>
      <c r="J62" s="13">
        <v>100</v>
      </c>
      <c r="K62" s="13">
        <v>0</v>
      </c>
      <c r="L62" s="13">
        <f>SUM(L63:L64)</f>
        <v>0</v>
      </c>
      <c r="M62" s="13">
        <f>SUM(M63:M64)</f>
        <v>0</v>
      </c>
    </row>
    <row r="63" spans="1:13" ht="45" hidden="1">
      <c r="A63" s="16" t="s">
        <v>15</v>
      </c>
      <c r="B63" s="16" t="s">
        <v>34</v>
      </c>
      <c r="C63" s="17" t="s">
        <v>112</v>
      </c>
      <c r="D63" s="13">
        <v>132400</v>
      </c>
      <c r="E63" s="13">
        <v>132400</v>
      </c>
      <c r="F63" s="13"/>
      <c r="G63" s="13"/>
      <c r="H63" s="13">
        <v>125700</v>
      </c>
      <c r="I63" s="23">
        <v>132400</v>
      </c>
      <c r="J63" s="13">
        <v>100</v>
      </c>
      <c r="K63" s="13">
        <v>0</v>
      </c>
      <c r="L63" s="13"/>
      <c r="M63" s="13"/>
    </row>
    <row r="64" spans="1:13" ht="90" hidden="1">
      <c r="A64" s="16" t="s">
        <v>15</v>
      </c>
      <c r="B64" s="16" t="s">
        <v>80</v>
      </c>
      <c r="C64" s="17" t="s">
        <v>113</v>
      </c>
      <c r="D64" s="13"/>
      <c r="E64" s="13"/>
      <c r="F64" s="13"/>
      <c r="G64" s="13"/>
      <c r="H64" s="13"/>
      <c r="I64" s="23">
        <v>0</v>
      </c>
      <c r="J64" s="13" t="e">
        <v>#DIV/0!</v>
      </c>
      <c r="K64" s="13">
        <v>0</v>
      </c>
      <c r="L64" s="13"/>
      <c r="M64" s="13"/>
    </row>
    <row r="65" spans="1:13" ht="15.75" hidden="1">
      <c r="A65" s="16" t="s">
        <v>15</v>
      </c>
      <c r="B65" s="16" t="s">
        <v>38</v>
      </c>
      <c r="C65" s="29" t="s">
        <v>39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23">
        <v>0</v>
      </c>
      <c r="J65" s="13"/>
      <c r="K65" s="13">
        <v>0</v>
      </c>
      <c r="L65" s="13">
        <f>SUM(L66:L73)</f>
        <v>0</v>
      </c>
      <c r="M65" s="13">
        <f>SUM(M66:M73)</f>
        <v>0</v>
      </c>
    </row>
    <row r="66" spans="1:13" ht="60" hidden="1">
      <c r="A66" s="16" t="s">
        <v>15</v>
      </c>
      <c r="B66" s="16" t="s">
        <v>43</v>
      </c>
      <c r="C66" s="17" t="s">
        <v>114</v>
      </c>
      <c r="D66" s="13"/>
      <c r="E66" s="13"/>
      <c r="F66" s="13"/>
      <c r="G66" s="13"/>
      <c r="H66" s="13"/>
      <c r="I66" s="23">
        <v>0</v>
      </c>
      <c r="J66" s="13" t="e">
        <v>#DIV/0!</v>
      </c>
      <c r="K66" s="13">
        <v>0</v>
      </c>
      <c r="L66" s="13"/>
      <c r="M66" s="13"/>
    </row>
    <row r="67" spans="1:13" ht="75" hidden="1">
      <c r="A67" s="16" t="s">
        <v>15</v>
      </c>
      <c r="B67" s="16" t="s">
        <v>69</v>
      </c>
      <c r="C67" s="17" t="s">
        <v>115</v>
      </c>
      <c r="D67" s="13"/>
      <c r="E67" s="13"/>
      <c r="F67" s="13"/>
      <c r="G67" s="13"/>
      <c r="H67" s="13"/>
      <c r="I67" s="23">
        <v>0</v>
      </c>
      <c r="J67" s="13" t="e">
        <v>#DIV/0!</v>
      </c>
      <c r="K67" s="13">
        <v>0</v>
      </c>
      <c r="L67" s="13"/>
      <c r="M67" s="13"/>
    </row>
    <row r="68" spans="1:13" ht="75" hidden="1">
      <c r="A68" s="16">
        <v>992</v>
      </c>
      <c r="B68" s="16" t="s">
        <v>73</v>
      </c>
      <c r="C68" s="17" t="s">
        <v>116</v>
      </c>
      <c r="D68" s="13"/>
      <c r="E68" s="13"/>
      <c r="F68" s="13"/>
      <c r="G68" s="13"/>
      <c r="H68" s="13"/>
      <c r="I68" s="23">
        <v>0</v>
      </c>
      <c r="J68" s="13" t="e">
        <v>#DIV/0!</v>
      </c>
      <c r="K68" s="13">
        <v>0</v>
      </c>
      <c r="L68" s="13"/>
      <c r="M68" s="13"/>
    </row>
    <row r="69" spans="1:13" ht="75" hidden="1">
      <c r="A69" s="16">
        <v>992</v>
      </c>
      <c r="B69" s="16" t="s">
        <v>59</v>
      </c>
      <c r="C69" s="17" t="s">
        <v>117</v>
      </c>
      <c r="D69" s="13"/>
      <c r="E69" s="13"/>
      <c r="F69" s="13"/>
      <c r="G69" s="13"/>
      <c r="H69" s="13"/>
      <c r="I69" s="23">
        <v>0</v>
      </c>
      <c r="J69" s="13" t="e">
        <v>#DIV/0!</v>
      </c>
      <c r="K69" s="13">
        <v>0</v>
      </c>
      <c r="L69" s="13"/>
      <c r="M69" s="13"/>
    </row>
    <row r="70" spans="1:13" ht="60" hidden="1">
      <c r="A70" s="16">
        <v>992</v>
      </c>
      <c r="B70" s="16" t="s">
        <v>74</v>
      </c>
      <c r="C70" s="17" t="s">
        <v>118</v>
      </c>
      <c r="D70" s="13"/>
      <c r="E70" s="13"/>
      <c r="F70" s="13"/>
      <c r="G70" s="13"/>
      <c r="H70" s="13"/>
      <c r="I70" s="23">
        <v>0</v>
      </c>
      <c r="J70" s="13" t="e">
        <v>#DIV/0!</v>
      </c>
      <c r="K70" s="13">
        <v>0</v>
      </c>
      <c r="L70" s="13"/>
      <c r="M70" s="13"/>
    </row>
    <row r="71" spans="1:13" ht="60" hidden="1">
      <c r="A71" s="16">
        <v>992</v>
      </c>
      <c r="B71" s="16" t="s">
        <v>119</v>
      </c>
      <c r="C71" s="17" t="s">
        <v>120</v>
      </c>
      <c r="D71" s="13"/>
      <c r="E71" s="13"/>
      <c r="F71" s="13"/>
      <c r="G71" s="13"/>
      <c r="H71" s="13"/>
      <c r="I71" s="23">
        <v>0</v>
      </c>
      <c r="J71" s="13" t="e">
        <v>#DIV/0!</v>
      </c>
      <c r="K71" s="13">
        <v>0</v>
      </c>
      <c r="L71" s="13"/>
      <c r="M71" s="13"/>
    </row>
    <row r="72" spans="1:13" ht="60" hidden="1">
      <c r="A72" s="16" t="s">
        <v>15</v>
      </c>
      <c r="B72" s="16" t="s">
        <v>51</v>
      </c>
      <c r="C72" s="17" t="s">
        <v>52</v>
      </c>
      <c r="D72" s="13"/>
      <c r="E72" s="13"/>
      <c r="F72" s="13"/>
      <c r="G72" s="13"/>
      <c r="H72" s="13"/>
      <c r="I72" s="23">
        <v>0</v>
      </c>
      <c r="J72" s="13" t="e">
        <v>#DIV/0!</v>
      </c>
      <c r="K72" s="13">
        <v>0</v>
      </c>
      <c r="L72" s="13"/>
      <c r="M72" s="13"/>
    </row>
    <row r="73" spans="1:13" ht="60" hidden="1">
      <c r="A73" s="16" t="s">
        <v>15</v>
      </c>
      <c r="B73" s="16" t="s">
        <v>60</v>
      </c>
      <c r="C73" s="17" t="s">
        <v>61</v>
      </c>
      <c r="D73" s="13"/>
      <c r="E73" s="13"/>
      <c r="F73" s="13"/>
      <c r="G73" s="13"/>
      <c r="H73" s="13"/>
      <c r="I73" s="23">
        <v>0</v>
      </c>
      <c r="J73" s="13" t="e">
        <v>#DIV/0!</v>
      </c>
      <c r="K73" s="13">
        <v>0</v>
      </c>
      <c r="L73" s="13"/>
      <c r="M73" s="13"/>
    </row>
    <row r="74" spans="1:13" ht="45" hidden="1">
      <c r="A74" s="16">
        <v>903</v>
      </c>
      <c r="B74" s="16" t="s">
        <v>136</v>
      </c>
      <c r="C74" s="17" t="s">
        <v>137</v>
      </c>
      <c r="D74" s="13"/>
      <c r="E74" s="13"/>
      <c r="F74" s="13"/>
      <c r="G74" s="13"/>
      <c r="H74" s="13"/>
      <c r="I74" s="23">
        <v>0</v>
      </c>
      <c r="J74" s="13" t="e">
        <v>#DIV/0!</v>
      </c>
      <c r="K74" s="13">
        <v>0</v>
      </c>
      <c r="L74" s="13"/>
      <c r="M74" s="13"/>
    </row>
    <row r="75" spans="1:13" ht="30" hidden="1">
      <c r="A75" s="16">
        <v>903</v>
      </c>
      <c r="B75" s="16" t="s">
        <v>139</v>
      </c>
      <c r="C75" s="17" t="s">
        <v>138</v>
      </c>
      <c r="D75" s="13"/>
      <c r="E75" s="13"/>
      <c r="F75" s="13"/>
      <c r="G75" s="13"/>
      <c r="H75" s="13"/>
      <c r="I75" s="23">
        <v>0</v>
      </c>
      <c r="J75" s="13" t="e">
        <v>#DIV/0!</v>
      </c>
      <c r="K75" s="13">
        <v>0</v>
      </c>
      <c r="L75" s="13"/>
      <c r="M75" s="13"/>
    </row>
    <row r="76" spans="1:13" ht="45" hidden="1">
      <c r="A76" s="16">
        <v>992</v>
      </c>
      <c r="B76" s="16" t="s">
        <v>129</v>
      </c>
      <c r="C76" s="17" t="s">
        <v>140</v>
      </c>
      <c r="D76" s="13"/>
      <c r="E76" s="13"/>
      <c r="F76" s="13"/>
      <c r="G76" s="13"/>
      <c r="H76" s="13"/>
      <c r="I76" s="23">
        <v>0</v>
      </c>
      <c r="J76" s="13" t="e">
        <v>#DIV/0!</v>
      </c>
      <c r="K76" s="13">
        <v>0</v>
      </c>
      <c r="L76" s="13"/>
      <c r="M76" s="13"/>
    </row>
    <row r="77" spans="1:13" ht="30" customHeight="1">
      <c r="A77" s="1"/>
      <c r="B77" s="1"/>
      <c r="C77" s="1" t="s">
        <v>7</v>
      </c>
      <c r="D77" s="1">
        <v>4089894.8</v>
      </c>
      <c r="E77" s="1">
        <v>4089894.8</v>
      </c>
      <c r="F77" s="1">
        <v>0</v>
      </c>
      <c r="G77" s="1">
        <v>0</v>
      </c>
      <c r="H77" s="1">
        <v>4083194.8</v>
      </c>
      <c r="I77" s="23">
        <v>4016123.59</v>
      </c>
      <c r="J77" s="1">
        <v>98.19625653941026</v>
      </c>
      <c r="K77" s="1">
        <v>-73771.20999999996</v>
      </c>
      <c r="L77" s="32">
        <f>L49+L11</f>
        <v>2466100</v>
      </c>
      <c r="M77" s="32">
        <f>M49+M11</f>
        <v>-699700</v>
      </c>
    </row>
  </sheetData>
  <sheetProtection/>
  <mergeCells count="5">
    <mergeCell ref="A6:K6"/>
    <mergeCell ref="A9:B9"/>
    <mergeCell ref="L9:L10"/>
    <mergeCell ref="H1:J1"/>
    <mergeCell ref="H2:K2"/>
  </mergeCells>
  <printOptions/>
  <pageMargins left="0.1968503937007874" right="0.1968503937007874" top="0.28" bottom="0.15748031496062992" header="0.2362204724409449" footer="0.1968503937007874"/>
  <pageSetup fitToHeight="1" fitToWidth="1" horizontalDpi="600" verticalDpi="600" orientation="portrait" paperSize="9" scale="60" r:id="rId1"/>
  <headerFooter alignWithMargins="0">
    <oddHeader>&amp;L&amp;D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</dc:title>
  <dc:subject/>
  <dc:creator>Valentina</dc:creator>
  <cp:keywords/>
  <dc:description/>
  <cp:lastModifiedBy>11</cp:lastModifiedBy>
  <cp:lastPrinted>2016-02-01T08:30:21Z</cp:lastPrinted>
  <dcterms:created xsi:type="dcterms:W3CDTF">2005-01-14T05:10:41Z</dcterms:created>
  <dcterms:modified xsi:type="dcterms:W3CDTF">2016-06-17T09:05:03Z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XXJ7TYMEEKJ2-4252-23</vt:lpwstr>
  </property>
  <property fmtid="{D5CDD505-2E9C-101B-9397-08002B2CF9AE}" pid="4" name="_dlc_DocIdItemGu">
    <vt:lpwstr>8f564607-dad1-4bbf-8042-be9e809e2cc0</vt:lpwstr>
  </property>
  <property fmtid="{D5CDD505-2E9C-101B-9397-08002B2CF9AE}" pid="5" name="_dlc_DocIdU">
    <vt:lpwstr>https://vip.gov.mari.ru/morki/oktyabrsk/_layouts/DocIdRedir.aspx?ID=XXJ7TYMEEKJ2-4252-23, XXJ7TYMEEKJ2-4252-23</vt:lpwstr>
  </property>
  <property fmtid="{D5CDD505-2E9C-101B-9397-08002B2CF9AE}" pid="6" name="Пап">
    <vt:lpwstr>2016</vt:lpwstr>
  </property>
  <property fmtid="{D5CDD505-2E9C-101B-9397-08002B2CF9AE}" pid="7" name="20">
    <vt:lpwstr/>
  </property>
  <property fmtid="{D5CDD505-2E9C-101B-9397-08002B2CF9AE}" pid="8" name="Дата докумен">
    <vt:lpwstr>2016-06-22T00:00:00Z</vt:lpwstr>
  </property>
  <property fmtid="{D5CDD505-2E9C-101B-9397-08002B2CF9AE}" pid="9" name="Описан">
    <vt:lpwstr>Исполнение бюджета</vt:lpwstr>
  </property>
</Properties>
</file>