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145" activeTab="0"/>
  </bookViews>
  <sheets>
    <sheet name="Расходы" sheetId="1" r:id="rId1"/>
  </sheets>
  <definedNames>
    <definedName name="_xlnm.Print_Titles" localSheetId="0">'Расходы'!$8:$9</definedName>
  </definedNames>
  <calcPr fullCalcOnLoad="1"/>
</workbook>
</file>

<file path=xl/sharedStrings.xml><?xml version="1.0" encoding="utf-8"?>
<sst xmlns="http://schemas.openxmlformats.org/spreadsheetml/2006/main" count="145" uniqueCount="83">
  <si>
    <t>Сведения</t>
  </si>
  <si>
    <t>Целевая статья</t>
  </si>
  <si>
    <t>Кассовое исполнение</t>
  </si>
  <si>
    <t>Раздел, подраздел</t>
  </si>
  <si>
    <t>Вид расходов</t>
  </si>
  <si>
    <t>Профинансировано</t>
  </si>
  <si>
    <t>(наименование главного распорядителя средств бюджета)</t>
  </si>
  <si>
    <t>Глава</t>
  </si>
  <si>
    <t xml:space="preserve">Уточненный план       (гр.6+ гр.7+гр.8)
</t>
  </si>
  <si>
    <t>Изменения в сводную бюджетную роспись, внесенные в соответствии со ст. 217 БК РФ</t>
  </si>
  <si>
    <t>Остаток (гр.10-гр.11)</t>
  </si>
  <si>
    <t>% исполнения (гр.11*100/гр.9)</t>
  </si>
  <si>
    <t xml:space="preserve">Резервный фонд Правительства РМЭ </t>
  </si>
  <si>
    <t>Примечание (нормативный документ предусматривающий расходы по гр.7 и гр.8)</t>
  </si>
  <si>
    <t>Приложение 3</t>
  </si>
  <si>
    <t>0000000</t>
  </si>
  <si>
    <t>000</t>
  </si>
  <si>
    <t>0113</t>
  </si>
  <si>
    <t>0401</t>
  </si>
  <si>
    <t>0408</t>
  </si>
  <si>
    <t>0409</t>
  </si>
  <si>
    <t>820</t>
  </si>
  <si>
    <t>0412</t>
  </si>
  <si>
    <t>Центральный аппарат</t>
  </si>
  <si>
    <t>Министерство промышленности, транспорта и дорожного хозяйства Республики Марий Эл</t>
  </si>
  <si>
    <t>0000</t>
  </si>
  <si>
    <t xml:space="preserve">Реализация мероприятий по совершенствованию системы управления в области обеспечения безопасности дорожного движения в Республике Марий Эл </t>
  </si>
  <si>
    <t>1624917</t>
  </si>
  <si>
    <t>600</t>
  </si>
  <si>
    <t>9992902</t>
  </si>
  <si>
    <t>100</t>
  </si>
  <si>
    <t>200</t>
  </si>
  <si>
    <t>800</t>
  </si>
  <si>
    <t>0325027</t>
  </si>
  <si>
    <t>Реализация мероприятий по развитию гражданского аэропорта "Йошкар-Ола"</t>
  </si>
  <si>
    <t>1634937</t>
  </si>
  <si>
    <t>Расходы на обеспечение деятельности государственного бюджетного учреждения Республики Марий Эл "Аэропорт Йошкар-Ола"</t>
  </si>
  <si>
    <t>1642925</t>
  </si>
  <si>
    <t>Расходы на обеспечение деятельности государственного бюджетного учреждения Республики Марий Эл "Автотранспортная компания"</t>
  </si>
  <si>
    <t>1642926</t>
  </si>
  <si>
    <t>Субсидии на возмещение недополученных доходов организациям железнодорожного транспорта в связи с государственным регулирование тарифов на проезд пассажиров железнодорожным транспортом пригородного сообщения на территории Республики Марий Эл</t>
  </si>
  <si>
    <t>1642946</t>
  </si>
  <si>
    <t>1642947</t>
  </si>
  <si>
    <t>Субсидии на возмещение затрат юридическим лицам и индивидуальным предпринимателям в целях финансового обеспечения в связи с выполнением ими социальных перевозок</t>
  </si>
  <si>
    <t>1642948</t>
  </si>
  <si>
    <t>Субсидии на возмещение организациям железнодорожного транспорта недополученных доходов, возникающих в результате установления льгот по тарифам на проезд обучающихся и воспитанников общеобразовательных организаций старше 7 лет, обучающихся по очной форме обучения в профессиональных образовательныхорганизациях и образовательных организациях высшего образования железнодорожным транспортом общего пользования в пригородном сообщении на территории Республики Марий Эл</t>
  </si>
  <si>
    <t>1642968</t>
  </si>
  <si>
    <t>400</t>
  </si>
  <si>
    <t>500</t>
  </si>
  <si>
    <t>1617025</t>
  </si>
  <si>
    <t>Проектирование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</t>
  </si>
  <si>
    <t>1617115</t>
  </si>
  <si>
    <t>Реализация мероприятий по развитию инновационной деятельности</t>
  </si>
  <si>
    <t>1424950</t>
  </si>
  <si>
    <t>Содержание учреждений, осуществляющих управление республиканскими автомобильными дорогами</t>
  </si>
  <si>
    <t>Модернизация и развитие сети автомобильных дорог общего пользования в Республике Марий Эл</t>
  </si>
  <si>
    <t>Реализация мероприятий в целях повышения безопасности дорожного движения на автомобильных дорогах общего пользования</t>
  </si>
  <si>
    <t>руб.</t>
  </si>
  <si>
    <t>Субсидии на поддержку региональных проектов в сфере информационных технологий за счет средств республиканского бюджета Республики Марий Эл</t>
  </si>
  <si>
    <t>1622887</t>
  </si>
  <si>
    <t>Наименование показателя (Приложение №7 закона о бюджете РМЭ на 2015 год в ред. от 17.12.2015 № 52-З )</t>
  </si>
  <si>
    <t>Утверждено законом о бюджете на 2015 год         (№ 58-З от 30.12.2015)</t>
  </si>
  <si>
    <t xml:space="preserve">Субсидии на поддержку региональных проектов в сфере информационных технологий </t>
  </si>
  <si>
    <t>1625028</t>
  </si>
  <si>
    <t>Мероприятия государственной программы Российской Федерации "Доступная среда" на 2011-2015 годы</t>
  </si>
  <si>
    <t>1647002</t>
  </si>
  <si>
    <t>Субвенции бюджетам муниципальных образований на осуществление отдельных государственных полномочий по возмещению затрат в связи с выполнением социальных перевозок</t>
  </si>
  <si>
    <t>Субвенции бюджетам городских округов на осуществление отдельных государственных полномочий по возмещению затрат в связи с выполнением социальных перевозок</t>
  </si>
  <si>
    <t>1647003</t>
  </si>
  <si>
    <t>Субсидии организациям воздушного транспорта на возмещение недополученных доходов в связи с обеспечением воздушных перевозок пассажиров</t>
  </si>
  <si>
    <t xml:space="preserve">Осуществление целевых мероприятий в отношении автомобильных дорог общего пользования местного значения </t>
  </si>
  <si>
    <t>Реализация мероприятий федеральной целевой программы "Устойчивое развитие сельских территорий на 2014-2017 годы и на период до 2020 года"</t>
  </si>
  <si>
    <t>1775018</t>
  </si>
  <si>
    <t>Строительство и реконструкция автомобильных дорог общего пользования с твердым покрытием, ведущих от сети автомобильных дорог общего пользования к ближайшим общественно значимым объектам сельских населенных пунктов, а также к объектам производства и переработки сельскохозяйственной продукции</t>
  </si>
  <si>
    <t>1777315</t>
  </si>
  <si>
    <t>Создание производственной инфраструктуры для развития промышленного комплекса</t>
  </si>
  <si>
    <t>1412853</t>
  </si>
  <si>
    <t>Финансовое обеспечение дорожной деятельности</t>
  </si>
  <si>
    <t>Реализация мероприятий региональных программ в сфере дорожного хозяйства по решениям Правительства Российской Федерации</t>
  </si>
  <si>
    <t>Реализация мероприятий федеральной целевой программы "Устойчивое развитие сельских территорий на 2014 - 2017 годы и на период до 2020 года"</t>
  </si>
  <si>
    <t>Развитие внутреннего и въездного туризма в Республике Марий Эл</t>
  </si>
  <si>
    <t xml:space="preserve"> и видам расходов классификации расходов бюджетов за 2015 год </t>
  </si>
  <si>
    <t xml:space="preserve">о расходовании средств республиканского бюджета Республики Марий Эл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</si>
</sst>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26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"/>
      <family val="1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b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2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4" fontId="0" fillId="0" borderId="0" xfId="0" applyNumberFormat="1" applyAlignment="1">
      <alignment horizontal="center"/>
    </xf>
    <xf numFmtId="0" fontId="22" fillId="0" borderId="10" xfId="0" applyFont="1" applyBorder="1" applyAlignment="1">
      <alignment horizontal="left" wrapText="1"/>
    </xf>
    <xf numFmtId="49" fontId="22" fillId="0" borderId="10" xfId="0" applyNumberFormat="1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22" fillId="0" borderId="0" xfId="0" applyFont="1" applyAlignment="1">
      <alignment/>
    </xf>
    <xf numFmtId="0" fontId="25" fillId="0" borderId="10" xfId="0" applyFont="1" applyBorder="1" applyAlignment="1">
      <alignment horizontal="left" wrapText="1"/>
    </xf>
    <xf numFmtId="0" fontId="25" fillId="0" borderId="10" xfId="0" applyFont="1" applyBorder="1" applyAlignment="1">
      <alignment horizontal="center"/>
    </xf>
    <xf numFmtId="49" fontId="25" fillId="0" borderId="10" xfId="0" applyNumberFormat="1" applyFont="1" applyBorder="1" applyAlignment="1">
      <alignment horizontal="center"/>
    </xf>
    <xf numFmtId="4" fontId="25" fillId="0" borderId="10" xfId="0" applyNumberFormat="1" applyFont="1" applyBorder="1" applyAlignment="1">
      <alignment horizontal="center"/>
    </xf>
    <xf numFmtId="1" fontId="25" fillId="0" borderId="10" xfId="0" applyNumberFormat="1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Alignment="1">
      <alignment horizontal="center"/>
    </xf>
    <xf numFmtId="4" fontId="22" fillId="0" borderId="10" xfId="0" applyNumberFormat="1" applyFont="1" applyBorder="1" applyAlignment="1">
      <alignment horizontal="center"/>
    </xf>
    <xf numFmtId="1" fontId="22" fillId="0" borderId="10" xfId="0" applyNumberFormat="1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0" xfId="0" applyFont="1" applyAlignment="1">
      <alignment horizontal="center"/>
    </xf>
    <xf numFmtId="4" fontId="22" fillId="0" borderId="10" xfId="0" applyNumberFormat="1" applyFont="1" applyFill="1" applyBorder="1" applyAlignment="1">
      <alignment horizontal="center"/>
    </xf>
    <xf numFmtId="0" fontId="22" fillId="0" borderId="10" xfId="0" applyFont="1" applyFill="1" applyBorder="1" applyAlignment="1">
      <alignment wrapText="1"/>
    </xf>
    <xf numFmtId="0" fontId="22" fillId="0" borderId="10" xfId="0" applyFont="1" applyFill="1" applyBorder="1" applyAlignment="1">
      <alignment horizontal="center"/>
    </xf>
    <xf numFmtId="49" fontId="22" fillId="0" borderId="10" xfId="0" applyNumberFormat="1" applyFont="1" applyFill="1" applyBorder="1" applyAlignment="1">
      <alignment horizontal="center"/>
    </xf>
    <xf numFmtId="0" fontId="22" fillId="0" borderId="10" xfId="0" applyFont="1" applyFill="1" applyBorder="1" applyAlignment="1">
      <alignment/>
    </xf>
    <xf numFmtId="0" fontId="22" fillId="0" borderId="0" xfId="0" applyFont="1" applyFill="1" applyAlignment="1">
      <alignment/>
    </xf>
    <xf numFmtId="0" fontId="22" fillId="0" borderId="0" xfId="0" applyFont="1" applyFill="1" applyBorder="1" applyAlignment="1">
      <alignment wrapText="1"/>
    </xf>
    <xf numFmtId="0" fontId="22" fillId="0" borderId="10" xfId="0" applyFont="1" applyBorder="1" applyAlignment="1">
      <alignment wrapText="1"/>
    </xf>
    <xf numFmtId="0" fontId="22" fillId="0" borderId="10" xfId="0" applyFont="1" applyBorder="1" applyAlignment="1">
      <alignment horizontal="center"/>
    </xf>
    <xf numFmtId="49" fontId="22" fillId="0" borderId="10" xfId="0" applyNumberFormat="1" applyFont="1" applyBorder="1" applyAlignment="1">
      <alignment horizontal="center"/>
    </xf>
    <xf numFmtId="0" fontId="22" fillId="0" borderId="10" xfId="0" applyFont="1" applyBorder="1" applyAlignment="1">
      <alignment/>
    </xf>
    <xf numFmtId="4" fontId="22" fillId="0" borderId="10" xfId="0" applyNumberFormat="1" applyFont="1" applyFill="1" applyBorder="1" applyAlignment="1">
      <alignment horizontal="center"/>
    </xf>
    <xf numFmtId="164" fontId="22" fillId="0" borderId="10" xfId="0" applyNumberFormat="1" applyFont="1" applyFill="1" applyBorder="1" applyAlignment="1">
      <alignment horizontal="center"/>
    </xf>
    <xf numFmtId="165" fontId="22" fillId="0" borderId="10" xfId="0" applyNumberFormat="1" applyFont="1" applyFill="1" applyBorder="1" applyAlignment="1">
      <alignment horizontal="center"/>
    </xf>
    <xf numFmtId="4" fontId="22" fillId="0" borderId="10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3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47"/>
  <sheetViews>
    <sheetView tabSelected="1" zoomScale="85" zoomScaleNormal="85" zoomScalePageLayoutView="0" workbookViewId="0" topLeftCell="A10">
      <selection activeCell="A14" sqref="A14"/>
    </sheetView>
  </sheetViews>
  <sheetFormatPr defaultColWidth="9.00390625" defaultRowHeight="12.75"/>
  <cols>
    <col min="1" max="1" width="72.375" style="0" customWidth="1"/>
    <col min="2" max="2" width="6.625" style="6" hidden="1" customWidth="1"/>
    <col min="3" max="3" width="9.75390625" style="6" hidden="1" customWidth="1"/>
    <col min="4" max="4" width="10.625" style="6" hidden="1" customWidth="1"/>
    <col min="5" max="5" width="8.875" style="6" hidden="1" customWidth="1"/>
    <col min="6" max="6" width="25.125" style="6" customWidth="1"/>
    <col min="7" max="7" width="15.00390625" style="6" hidden="1" customWidth="1"/>
    <col min="8" max="8" width="17.00390625" style="6" hidden="1" customWidth="1"/>
    <col min="9" max="10" width="17.875" style="6" hidden="1" customWidth="1"/>
    <col min="11" max="11" width="25.625" style="7" customWidth="1"/>
    <col min="12" max="12" width="17.375" style="6" hidden="1" customWidth="1"/>
    <col min="13" max="13" width="15.00390625" style="6" hidden="1" customWidth="1"/>
    <col min="14" max="14" width="26.875" style="6" hidden="1" customWidth="1"/>
  </cols>
  <sheetData>
    <row r="1" ht="12.75">
      <c r="N1" s="6" t="s">
        <v>14</v>
      </c>
    </row>
    <row r="2" spans="1:14" ht="18.75">
      <c r="A2" s="42" t="s">
        <v>0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</row>
    <row r="3" spans="1:14" ht="18.75">
      <c r="A3" s="42" t="s">
        <v>82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</row>
    <row r="4" spans="1:14" ht="18.75">
      <c r="A4" s="42" t="s">
        <v>81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</row>
    <row r="5" spans="1:14" ht="18.75">
      <c r="A5" s="42" t="s">
        <v>24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</row>
    <row r="6" spans="1:14" ht="12.75">
      <c r="A6" s="44" t="s">
        <v>6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</row>
    <row r="7" spans="1:14" ht="15.75" customHeight="1">
      <c r="A7" s="43" t="s">
        <v>57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</row>
    <row r="8" spans="1:14" s="1" customFormat="1" ht="66" customHeight="1">
      <c r="A8" s="49" t="s">
        <v>60</v>
      </c>
      <c r="B8" s="39" t="s">
        <v>7</v>
      </c>
      <c r="C8" s="39" t="s">
        <v>3</v>
      </c>
      <c r="D8" s="39" t="s">
        <v>1</v>
      </c>
      <c r="E8" s="39" t="s">
        <v>4</v>
      </c>
      <c r="F8" s="39" t="s">
        <v>61</v>
      </c>
      <c r="G8" s="47" t="s">
        <v>12</v>
      </c>
      <c r="H8" s="47" t="s">
        <v>9</v>
      </c>
      <c r="I8" s="47" t="s">
        <v>8</v>
      </c>
      <c r="J8" s="47" t="s">
        <v>5</v>
      </c>
      <c r="K8" s="45" t="s">
        <v>2</v>
      </c>
      <c r="L8" s="39" t="s">
        <v>10</v>
      </c>
      <c r="M8" s="39" t="s">
        <v>11</v>
      </c>
      <c r="N8" s="39" t="s">
        <v>13</v>
      </c>
    </row>
    <row r="9" spans="1:14" s="1" customFormat="1" ht="43.5" customHeight="1">
      <c r="A9" s="49"/>
      <c r="B9" s="40"/>
      <c r="C9" s="40"/>
      <c r="D9" s="40"/>
      <c r="E9" s="40"/>
      <c r="F9" s="41"/>
      <c r="G9" s="48"/>
      <c r="H9" s="48"/>
      <c r="I9" s="48"/>
      <c r="J9" s="48"/>
      <c r="K9" s="46"/>
      <c r="L9" s="40"/>
      <c r="M9" s="40"/>
      <c r="N9" s="41"/>
    </row>
    <row r="10" spans="1:16" s="4" customFormat="1" ht="12.75">
      <c r="A10" s="2">
        <v>1</v>
      </c>
      <c r="B10" s="2">
        <v>2</v>
      </c>
      <c r="C10" s="2">
        <v>3</v>
      </c>
      <c r="D10" s="2">
        <v>4</v>
      </c>
      <c r="E10" s="2">
        <v>5</v>
      </c>
      <c r="F10" s="2">
        <v>6</v>
      </c>
      <c r="G10" s="2">
        <v>7</v>
      </c>
      <c r="H10" s="2">
        <v>8</v>
      </c>
      <c r="I10" s="2">
        <v>9</v>
      </c>
      <c r="J10" s="2">
        <v>10</v>
      </c>
      <c r="K10" s="5">
        <v>11</v>
      </c>
      <c r="L10" s="2">
        <v>12</v>
      </c>
      <c r="M10" s="2">
        <v>13</v>
      </c>
      <c r="N10" s="2">
        <v>14</v>
      </c>
      <c r="O10" s="3"/>
      <c r="P10" s="3"/>
    </row>
    <row r="11" spans="1:16" s="19" customFormat="1" ht="31.5">
      <c r="A11" s="13" t="s">
        <v>24</v>
      </c>
      <c r="B11" s="14">
        <v>820</v>
      </c>
      <c r="C11" s="15" t="s">
        <v>25</v>
      </c>
      <c r="D11" s="15" t="s">
        <v>15</v>
      </c>
      <c r="E11" s="15" t="s">
        <v>16</v>
      </c>
      <c r="F11" s="16">
        <f>F47</f>
        <v>2051101384.88</v>
      </c>
      <c r="G11" s="16" t="e">
        <f>#REF!</f>
        <v>#REF!</v>
      </c>
      <c r="H11" s="16"/>
      <c r="I11" s="16" t="e">
        <f>F11+G11+H11</f>
        <v>#REF!</v>
      </c>
      <c r="J11" s="16">
        <f>J47</f>
        <v>1708089364.7999997</v>
      </c>
      <c r="K11" s="16">
        <f>K47</f>
        <v>1708089363.6799998</v>
      </c>
      <c r="L11" s="16">
        <f aca="true" t="shared" si="0" ref="L11:L46">J11-K11</f>
        <v>1.119999885559082</v>
      </c>
      <c r="M11" s="17" t="e">
        <f aca="true" t="shared" si="1" ref="M11:M46">K11*100/I11</f>
        <v>#REF!</v>
      </c>
      <c r="N11" s="14"/>
      <c r="O11" s="18"/>
      <c r="P11" s="18"/>
    </row>
    <row r="12" spans="1:16" s="23" customFormat="1" ht="54" customHeight="1">
      <c r="A12" s="9" t="s">
        <v>58</v>
      </c>
      <c r="B12" s="11">
        <v>820</v>
      </c>
      <c r="C12" s="10" t="s">
        <v>17</v>
      </c>
      <c r="D12" s="10" t="s">
        <v>59</v>
      </c>
      <c r="E12" s="10" t="s">
        <v>31</v>
      </c>
      <c r="F12" s="20">
        <v>500000</v>
      </c>
      <c r="G12" s="20"/>
      <c r="H12" s="20"/>
      <c r="I12" s="20">
        <f>F12+G12+H12</f>
        <v>500000</v>
      </c>
      <c r="J12" s="20">
        <v>500000</v>
      </c>
      <c r="K12" s="20">
        <v>500000</v>
      </c>
      <c r="L12" s="20">
        <f t="shared" si="0"/>
        <v>0</v>
      </c>
      <c r="M12" s="21">
        <f t="shared" si="1"/>
        <v>100</v>
      </c>
      <c r="N12" s="11"/>
      <c r="O12" s="22"/>
      <c r="P12" s="22"/>
    </row>
    <row r="13" spans="1:14" s="12" customFormat="1" ht="50.25" customHeight="1">
      <c r="A13" s="9" t="s">
        <v>26</v>
      </c>
      <c r="B13" s="10">
        <v>820</v>
      </c>
      <c r="C13" s="10" t="s">
        <v>17</v>
      </c>
      <c r="D13" s="10" t="s">
        <v>27</v>
      </c>
      <c r="E13" s="10" t="s">
        <v>31</v>
      </c>
      <c r="F13" s="20">
        <v>4600000</v>
      </c>
      <c r="G13" s="20"/>
      <c r="H13" s="20"/>
      <c r="I13" s="20">
        <f>H13+G13+F13</f>
        <v>4600000</v>
      </c>
      <c r="J13" s="20">
        <v>0</v>
      </c>
      <c r="K13" s="24">
        <v>0</v>
      </c>
      <c r="L13" s="20">
        <f t="shared" si="0"/>
        <v>0</v>
      </c>
      <c r="M13" s="21">
        <f t="shared" si="1"/>
        <v>0</v>
      </c>
      <c r="N13" s="11"/>
    </row>
    <row r="14" spans="1:16" s="23" customFormat="1" ht="34.5" customHeight="1">
      <c r="A14" s="9" t="s">
        <v>62</v>
      </c>
      <c r="B14" s="11">
        <v>820</v>
      </c>
      <c r="C14" s="10" t="s">
        <v>17</v>
      </c>
      <c r="D14" s="10" t="s">
        <v>63</v>
      </c>
      <c r="E14" s="10" t="s">
        <v>31</v>
      </c>
      <c r="F14" s="20">
        <v>7300000</v>
      </c>
      <c r="G14" s="20"/>
      <c r="H14" s="20"/>
      <c r="I14" s="20">
        <f>F14+G14+H14</f>
        <v>7300000</v>
      </c>
      <c r="J14" s="20">
        <v>7300000</v>
      </c>
      <c r="K14" s="20">
        <v>7300000</v>
      </c>
      <c r="L14" s="20">
        <f t="shared" si="0"/>
        <v>0</v>
      </c>
      <c r="M14" s="21">
        <f t="shared" si="1"/>
        <v>100</v>
      </c>
      <c r="N14" s="11"/>
      <c r="O14" s="22"/>
      <c r="P14" s="22"/>
    </row>
    <row r="15" spans="1:14" s="12" customFormat="1" ht="47.25">
      <c r="A15" s="9" t="s">
        <v>26</v>
      </c>
      <c r="B15" s="10">
        <v>820</v>
      </c>
      <c r="C15" s="10" t="s">
        <v>17</v>
      </c>
      <c r="D15" s="10" t="s">
        <v>27</v>
      </c>
      <c r="E15" s="10" t="s">
        <v>28</v>
      </c>
      <c r="F15" s="20">
        <v>13118543</v>
      </c>
      <c r="G15" s="20"/>
      <c r="H15" s="20"/>
      <c r="I15" s="20">
        <f aca="true" t="shared" si="2" ref="I15:I40">H15+G15+F15</f>
        <v>13118543</v>
      </c>
      <c r="J15" s="20">
        <v>5449999</v>
      </c>
      <c r="K15" s="24">
        <v>5449999</v>
      </c>
      <c r="L15" s="20">
        <f t="shared" si="0"/>
        <v>0</v>
      </c>
      <c r="M15" s="21">
        <f t="shared" si="1"/>
        <v>41.544240088247605</v>
      </c>
      <c r="N15" s="11"/>
    </row>
    <row r="16" spans="1:14" s="12" customFormat="1" ht="15.75">
      <c r="A16" s="9" t="s">
        <v>23</v>
      </c>
      <c r="B16" s="10">
        <v>820</v>
      </c>
      <c r="C16" s="10" t="s">
        <v>18</v>
      </c>
      <c r="D16" s="10" t="s">
        <v>29</v>
      </c>
      <c r="E16" s="10" t="s">
        <v>30</v>
      </c>
      <c r="F16" s="20">
        <v>24365605</v>
      </c>
      <c r="G16" s="20"/>
      <c r="H16" s="20"/>
      <c r="I16" s="20">
        <f t="shared" si="2"/>
        <v>24365605</v>
      </c>
      <c r="J16" s="20">
        <v>24321992.74</v>
      </c>
      <c r="K16" s="24">
        <v>24321992.74</v>
      </c>
      <c r="L16" s="20">
        <f t="shared" si="0"/>
        <v>0</v>
      </c>
      <c r="M16" s="21">
        <f t="shared" si="1"/>
        <v>99.82100891810403</v>
      </c>
      <c r="N16" s="11"/>
    </row>
    <row r="17" spans="1:14" s="12" customFormat="1" ht="15.75">
      <c r="A17" s="9" t="s">
        <v>23</v>
      </c>
      <c r="B17" s="10">
        <v>820</v>
      </c>
      <c r="C17" s="10" t="s">
        <v>18</v>
      </c>
      <c r="D17" s="10" t="s">
        <v>29</v>
      </c>
      <c r="E17" s="10" t="s">
        <v>31</v>
      </c>
      <c r="F17" s="20">
        <v>1147991</v>
      </c>
      <c r="G17" s="20"/>
      <c r="H17" s="20"/>
      <c r="I17" s="20">
        <f t="shared" si="2"/>
        <v>1147991</v>
      </c>
      <c r="J17" s="20">
        <v>1100551.26</v>
      </c>
      <c r="K17" s="24">
        <v>1100550.14</v>
      </c>
      <c r="L17" s="20">
        <f t="shared" si="0"/>
        <v>1.1200000001117587</v>
      </c>
      <c r="M17" s="21">
        <f t="shared" si="1"/>
        <v>95.86748850818516</v>
      </c>
      <c r="N17" s="11"/>
    </row>
    <row r="18" spans="1:14" s="12" customFormat="1" ht="15.75">
      <c r="A18" s="9" t="s">
        <v>23</v>
      </c>
      <c r="B18" s="10">
        <v>820</v>
      </c>
      <c r="C18" s="10" t="s">
        <v>18</v>
      </c>
      <c r="D18" s="10" t="s">
        <v>29</v>
      </c>
      <c r="E18" s="10" t="s">
        <v>32</v>
      </c>
      <c r="F18" s="20">
        <v>90104</v>
      </c>
      <c r="G18" s="20"/>
      <c r="H18" s="20"/>
      <c r="I18" s="20">
        <f t="shared" si="2"/>
        <v>90104</v>
      </c>
      <c r="J18" s="20">
        <v>90104</v>
      </c>
      <c r="K18" s="24">
        <v>90104</v>
      </c>
      <c r="L18" s="20">
        <f t="shared" si="0"/>
        <v>0</v>
      </c>
      <c r="M18" s="21">
        <f t="shared" si="1"/>
        <v>100</v>
      </c>
      <c r="N18" s="11"/>
    </row>
    <row r="19" spans="1:14" s="12" customFormat="1" ht="39" customHeight="1">
      <c r="A19" s="9" t="s">
        <v>64</v>
      </c>
      <c r="B19" s="10">
        <v>820</v>
      </c>
      <c r="C19" s="10" t="s">
        <v>19</v>
      </c>
      <c r="D19" s="10" t="s">
        <v>33</v>
      </c>
      <c r="E19" s="10" t="s">
        <v>31</v>
      </c>
      <c r="F19" s="20">
        <v>6728480</v>
      </c>
      <c r="G19" s="20"/>
      <c r="H19" s="20"/>
      <c r="I19" s="20">
        <f t="shared" si="2"/>
        <v>6728480</v>
      </c>
      <c r="J19" s="20">
        <v>0</v>
      </c>
      <c r="K19" s="24">
        <v>0</v>
      </c>
      <c r="L19" s="20">
        <f t="shared" si="0"/>
        <v>0</v>
      </c>
      <c r="M19" s="21">
        <f t="shared" si="1"/>
        <v>0</v>
      </c>
      <c r="N19" s="11"/>
    </row>
    <row r="20" spans="1:14" s="12" customFormat="1" ht="56.25" customHeight="1">
      <c r="A20" s="9" t="s">
        <v>67</v>
      </c>
      <c r="B20" s="10" t="s">
        <v>21</v>
      </c>
      <c r="C20" s="10" t="s">
        <v>19</v>
      </c>
      <c r="D20" s="10" t="s">
        <v>65</v>
      </c>
      <c r="E20" s="10" t="s">
        <v>48</v>
      </c>
      <c r="F20" s="20">
        <v>86778000</v>
      </c>
      <c r="G20" s="20"/>
      <c r="H20" s="20"/>
      <c r="I20" s="20">
        <f>H20+G20+F20</f>
        <v>86778000</v>
      </c>
      <c r="J20" s="20">
        <v>86778000</v>
      </c>
      <c r="K20" s="24">
        <v>86778000</v>
      </c>
      <c r="L20" s="20">
        <f t="shared" si="0"/>
        <v>0</v>
      </c>
      <c r="M20" s="21">
        <f t="shared" si="1"/>
        <v>100</v>
      </c>
      <c r="N20" s="11"/>
    </row>
    <row r="21" spans="1:14" s="12" customFormat="1" ht="59.25" customHeight="1">
      <c r="A21" s="9" t="s">
        <v>66</v>
      </c>
      <c r="B21" s="10" t="s">
        <v>21</v>
      </c>
      <c r="C21" s="10" t="s">
        <v>19</v>
      </c>
      <c r="D21" s="10" t="s">
        <v>68</v>
      </c>
      <c r="E21" s="10" t="s">
        <v>48</v>
      </c>
      <c r="F21" s="20">
        <v>4552000</v>
      </c>
      <c r="G21" s="20"/>
      <c r="H21" s="20"/>
      <c r="I21" s="20">
        <f>H21+G21+F21</f>
        <v>4552000</v>
      </c>
      <c r="J21" s="20">
        <v>1038718</v>
      </c>
      <c r="K21" s="24">
        <v>1038718</v>
      </c>
      <c r="L21" s="20">
        <f t="shared" si="0"/>
        <v>0</v>
      </c>
      <c r="M21" s="21">
        <f t="shared" si="1"/>
        <v>22.818936731107204</v>
      </c>
      <c r="N21" s="11"/>
    </row>
    <row r="22" spans="1:14" s="12" customFormat="1" ht="36" customHeight="1">
      <c r="A22" s="9" t="s">
        <v>34</v>
      </c>
      <c r="B22" s="10">
        <v>820</v>
      </c>
      <c r="C22" s="10" t="s">
        <v>19</v>
      </c>
      <c r="D22" s="10" t="s">
        <v>35</v>
      </c>
      <c r="E22" s="10" t="s">
        <v>28</v>
      </c>
      <c r="F22" s="20">
        <v>793000</v>
      </c>
      <c r="G22" s="20"/>
      <c r="H22" s="20"/>
      <c r="I22" s="20">
        <f t="shared" si="2"/>
        <v>793000</v>
      </c>
      <c r="J22" s="20">
        <v>533000</v>
      </c>
      <c r="K22" s="24">
        <v>533000</v>
      </c>
      <c r="L22" s="20">
        <f t="shared" si="0"/>
        <v>0</v>
      </c>
      <c r="M22" s="21">
        <f t="shared" si="1"/>
        <v>67.21311475409836</v>
      </c>
      <c r="N22" s="11"/>
    </row>
    <row r="23" spans="1:14" s="12" customFormat="1" ht="42" customHeight="1">
      <c r="A23" s="9" t="s">
        <v>36</v>
      </c>
      <c r="B23" s="10">
        <v>820</v>
      </c>
      <c r="C23" s="10" t="s">
        <v>19</v>
      </c>
      <c r="D23" s="10" t="s">
        <v>37</v>
      </c>
      <c r="E23" s="10" t="s">
        <v>28</v>
      </c>
      <c r="F23" s="20">
        <v>37309000</v>
      </c>
      <c r="G23" s="20"/>
      <c r="H23" s="20"/>
      <c r="I23" s="20">
        <f t="shared" si="2"/>
        <v>37309000</v>
      </c>
      <c r="J23" s="20">
        <v>37309000</v>
      </c>
      <c r="K23" s="24">
        <v>37309000</v>
      </c>
      <c r="L23" s="20">
        <f t="shared" si="0"/>
        <v>0</v>
      </c>
      <c r="M23" s="21">
        <f t="shared" si="1"/>
        <v>100</v>
      </c>
      <c r="N23" s="11"/>
    </row>
    <row r="24" spans="1:14" s="12" customFormat="1" ht="31.5">
      <c r="A24" s="9" t="s">
        <v>38</v>
      </c>
      <c r="B24" s="10">
        <v>820</v>
      </c>
      <c r="C24" s="10" t="s">
        <v>19</v>
      </c>
      <c r="D24" s="10" t="s">
        <v>39</v>
      </c>
      <c r="E24" s="10" t="s">
        <v>28</v>
      </c>
      <c r="F24" s="20">
        <v>8017800</v>
      </c>
      <c r="G24" s="20"/>
      <c r="H24" s="20"/>
      <c r="I24" s="20">
        <f t="shared" si="2"/>
        <v>8017800</v>
      </c>
      <c r="J24" s="20">
        <v>7367700</v>
      </c>
      <c r="K24" s="24">
        <v>7367700</v>
      </c>
      <c r="L24" s="20">
        <f t="shared" si="0"/>
        <v>0</v>
      </c>
      <c r="M24" s="21">
        <f t="shared" si="1"/>
        <v>91.89179076554666</v>
      </c>
      <c r="N24" s="11"/>
    </row>
    <row r="25" spans="1:14" s="12" customFormat="1" ht="88.5" customHeight="1">
      <c r="A25" s="9" t="s">
        <v>40</v>
      </c>
      <c r="B25" s="10">
        <v>820</v>
      </c>
      <c r="C25" s="10" t="s">
        <v>19</v>
      </c>
      <c r="D25" s="10" t="s">
        <v>41</v>
      </c>
      <c r="E25" s="10" t="s">
        <v>32</v>
      </c>
      <c r="F25" s="20">
        <v>3053000</v>
      </c>
      <c r="G25" s="20"/>
      <c r="H25" s="20"/>
      <c r="I25" s="20">
        <f t="shared" si="2"/>
        <v>3053000</v>
      </c>
      <c r="J25" s="20">
        <v>2137100</v>
      </c>
      <c r="K25" s="24">
        <v>2137100</v>
      </c>
      <c r="L25" s="20">
        <f t="shared" si="0"/>
        <v>0</v>
      </c>
      <c r="M25" s="21">
        <f t="shared" si="1"/>
        <v>70</v>
      </c>
      <c r="N25" s="11"/>
    </row>
    <row r="26" spans="1:14" s="12" customFormat="1" ht="51.75" customHeight="1">
      <c r="A26" s="9" t="s">
        <v>69</v>
      </c>
      <c r="B26" s="10" t="s">
        <v>21</v>
      </c>
      <c r="C26" s="10" t="s">
        <v>19</v>
      </c>
      <c r="D26" s="10" t="s">
        <v>42</v>
      </c>
      <c r="E26" s="10" t="s">
        <v>32</v>
      </c>
      <c r="F26" s="20">
        <v>18270500</v>
      </c>
      <c r="G26" s="20"/>
      <c r="H26" s="20"/>
      <c r="I26" s="20">
        <f t="shared" si="2"/>
        <v>18270500</v>
      </c>
      <c r="J26" s="20">
        <v>18270500</v>
      </c>
      <c r="K26" s="24">
        <v>18270500</v>
      </c>
      <c r="L26" s="20">
        <f t="shared" si="0"/>
        <v>0</v>
      </c>
      <c r="M26" s="21">
        <f t="shared" si="1"/>
        <v>100</v>
      </c>
      <c r="N26" s="11"/>
    </row>
    <row r="27" spans="1:14" s="12" customFormat="1" ht="63.75" customHeight="1">
      <c r="A27" s="9" t="s">
        <v>43</v>
      </c>
      <c r="B27" s="10" t="s">
        <v>21</v>
      </c>
      <c r="C27" s="10" t="s">
        <v>19</v>
      </c>
      <c r="D27" s="10" t="s">
        <v>44</v>
      </c>
      <c r="E27" s="10" t="s">
        <v>32</v>
      </c>
      <c r="F27" s="20">
        <v>49549300</v>
      </c>
      <c r="G27" s="20"/>
      <c r="H27" s="20"/>
      <c r="I27" s="20">
        <f t="shared" si="2"/>
        <v>49549300</v>
      </c>
      <c r="J27" s="20">
        <v>49549300</v>
      </c>
      <c r="K27" s="24">
        <v>49549300</v>
      </c>
      <c r="L27" s="20">
        <f t="shared" si="0"/>
        <v>0</v>
      </c>
      <c r="M27" s="21">
        <f t="shared" si="1"/>
        <v>100</v>
      </c>
      <c r="N27" s="11"/>
    </row>
    <row r="28" spans="1:14" s="12" customFormat="1" ht="144.75" customHeight="1">
      <c r="A28" s="9" t="s">
        <v>45</v>
      </c>
      <c r="B28" s="10">
        <v>820</v>
      </c>
      <c r="C28" s="10" t="s">
        <v>19</v>
      </c>
      <c r="D28" s="10" t="s">
        <v>46</v>
      </c>
      <c r="E28" s="10" t="s">
        <v>32</v>
      </c>
      <c r="F28" s="20">
        <v>247000</v>
      </c>
      <c r="G28" s="20"/>
      <c r="H28" s="20"/>
      <c r="I28" s="20">
        <f t="shared" si="2"/>
        <v>247000</v>
      </c>
      <c r="J28" s="20">
        <v>0</v>
      </c>
      <c r="K28" s="24">
        <v>0</v>
      </c>
      <c r="L28" s="20">
        <f t="shared" si="0"/>
        <v>0</v>
      </c>
      <c r="M28" s="21">
        <f t="shared" si="1"/>
        <v>0</v>
      </c>
      <c r="N28" s="11"/>
    </row>
    <row r="29" spans="1:14" s="29" customFormat="1" ht="31.5">
      <c r="A29" s="25" t="s">
        <v>54</v>
      </c>
      <c r="B29" s="26">
        <v>820</v>
      </c>
      <c r="C29" s="27" t="s">
        <v>20</v>
      </c>
      <c r="D29" s="26">
        <v>1612969</v>
      </c>
      <c r="E29" s="26">
        <v>100</v>
      </c>
      <c r="F29" s="35">
        <v>31339900</v>
      </c>
      <c r="G29" s="35"/>
      <c r="H29" s="35"/>
      <c r="I29" s="35">
        <f aca="true" t="shared" si="3" ref="I29:I37">F29</f>
        <v>31339900</v>
      </c>
      <c r="J29" s="35">
        <v>30458001.34</v>
      </c>
      <c r="K29" s="35">
        <v>30458001.34</v>
      </c>
      <c r="L29" s="35">
        <f t="shared" si="0"/>
        <v>0</v>
      </c>
      <c r="M29" s="36">
        <f t="shared" si="1"/>
        <v>97.18601954696729</v>
      </c>
      <c r="N29" s="28"/>
    </row>
    <row r="30" spans="1:14" s="29" customFormat="1" ht="31.5">
      <c r="A30" s="25" t="s">
        <v>54</v>
      </c>
      <c r="B30" s="26">
        <v>820</v>
      </c>
      <c r="C30" s="27" t="s">
        <v>20</v>
      </c>
      <c r="D30" s="26">
        <v>1612969</v>
      </c>
      <c r="E30" s="26">
        <v>200</v>
      </c>
      <c r="F30" s="35">
        <v>10507900</v>
      </c>
      <c r="G30" s="35"/>
      <c r="H30" s="35"/>
      <c r="I30" s="35">
        <f t="shared" si="3"/>
        <v>10507900</v>
      </c>
      <c r="J30" s="35">
        <v>7468226</v>
      </c>
      <c r="K30" s="35">
        <v>7468226</v>
      </c>
      <c r="L30" s="35">
        <f t="shared" si="0"/>
        <v>0</v>
      </c>
      <c r="M30" s="36">
        <f t="shared" si="1"/>
        <v>71.07248831831289</v>
      </c>
      <c r="N30" s="28"/>
    </row>
    <row r="31" spans="1:14" s="29" customFormat="1" ht="31.5">
      <c r="A31" s="25" t="s">
        <v>55</v>
      </c>
      <c r="B31" s="26">
        <v>820</v>
      </c>
      <c r="C31" s="27" t="s">
        <v>20</v>
      </c>
      <c r="D31" s="26">
        <v>1614912</v>
      </c>
      <c r="E31" s="26">
        <v>200</v>
      </c>
      <c r="F31" s="35">
        <v>664659845.92</v>
      </c>
      <c r="G31" s="35"/>
      <c r="H31" s="35"/>
      <c r="I31" s="35">
        <f t="shared" si="3"/>
        <v>664659845.92</v>
      </c>
      <c r="J31" s="35">
        <v>542737488.28</v>
      </c>
      <c r="K31" s="35">
        <v>542737488.28</v>
      </c>
      <c r="L31" s="35">
        <f t="shared" si="0"/>
        <v>0</v>
      </c>
      <c r="M31" s="37">
        <f t="shared" si="1"/>
        <v>81.65642796260107</v>
      </c>
      <c r="N31" s="28"/>
    </row>
    <row r="32" spans="1:14" s="29" customFormat="1" ht="31.5">
      <c r="A32" s="25" t="s">
        <v>56</v>
      </c>
      <c r="B32" s="26">
        <v>820</v>
      </c>
      <c r="C32" s="27" t="s">
        <v>20</v>
      </c>
      <c r="D32" s="26">
        <v>1614992</v>
      </c>
      <c r="E32" s="26">
        <v>200</v>
      </c>
      <c r="F32" s="35">
        <v>136492678.05</v>
      </c>
      <c r="G32" s="35"/>
      <c r="H32" s="35"/>
      <c r="I32" s="35">
        <f t="shared" si="3"/>
        <v>136492678.05</v>
      </c>
      <c r="J32" s="35">
        <v>133580019.05</v>
      </c>
      <c r="K32" s="35">
        <v>133580019.05</v>
      </c>
      <c r="L32" s="35">
        <f t="shared" si="0"/>
        <v>0</v>
      </c>
      <c r="M32" s="37">
        <f t="shared" si="1"/>
        <v>97.86606941734043</v>
      </c>
      <c r="N32" s="28"/>
    </row>
    <row r="33" spans="1:14" s="29" customFormat="1" ht="15.75">
      <c r="A33" s="30" t="s">
        <v>77</v>
      </c>
      <c r="B33" s="26">
        <v>820</v>
      </c>
      <c r="C33" s="27" t="s">
        <v>20</v>
      </c>
      <c r="D33" s="26">
        <v>1615390</v>
      </c>
      <c r="E33" s="26">
        <v>200</v>
      </c>
      <c r="F33" s="35">
        <v>82813900</v>
      </c>
      <c r="G33" s="35"/>
      <c r="H33" s="35"/>
      <c r="I33" s="35">
        <f t="shared" si="3"/>
        <v>82813900</v>
      </c>
      <c r="J33" s="35">
        <v>82813900</v>
      </c>
      <c r="K33" s="35">
        <v>82813900</v>
      </c>
      <c r="L33" s="35">
        <f t="shared" si="0"/>
        <v>0</v>
      </c>
      <c r="M33" s="37">
        <f t="shared" si="1"/>
        <v>100</v>
      </c>
      <c r="N33" s="28"/>
    </row>
    <row r="34" spans="1:14" s="29" customFormat="1" ht="31.5">
      <c r="A34" s="25" t="s">
        <v>55</v>
      </c>
      <c r="B34" s="26">
        <v>820</v>
      </c>
      <c r="C34" s="27" t="s">
        <v>20</v>
      </c>
      <c r="D34" s="26">
        <v>1614912</v>
      </c>
      <c r="E34" s="26">
        <v>400</v>
      </c>
      <c r="F34" s="35">
        <v>75430293.4</v>
      </c>
      <c r="G34" s="35"/>
      <c r="H34" s="35"/>
      <c r="I34" s="35">
        <f t="shared" si="3"/>
        <v>75430293.4</v>
      </c>
      <c r="J34" s="35">
        <v>48493494.12</v>
      </c>
      <c r="K34" s="35">
        <v>48493494.12</v>
      </c>
      <c r="L34" s="35">
        <f t="shared" si="0"/>
        <v>0</v>
      </c>
      <c r="M34" s="37">
        <f t="shared" si="1"/>
        <v>64.28914953683581</v>
      </c>
      <c r="N34" s="28"/>
    </row>
    <row r="35" spans="1:14" s="29" customFormat="1" ht="42" customHeight="1">
      <c r="A35" s="25" t="s">
        <v>78</v>
      </c>
      <c r="B35" s="26">
        <v>820</v>
      </c>
      <c r="C35" s="27" t="s">
        <v>20</v>
      </c>
      <c r="D35" s="26">
        <v>1615420</v>
      </c>
      <c r="E35" s="26">
        <v>400</v>
      </c>
      <c r="F35" s="35">
        <v>182682300</v>
      </c>
      <c r="G35" s="35"/>
      <c r="H35" s="35"/>
      <c r="I35" s="35">
        <f t="shared" si="3"/>
        <v>182682300</v>
      </c>
      <c r="J35" s="35">
        <v>182682300</v>
      </c>
      <c r="K35" s="35">
        <v>182682300</v>
      </c>
      <c r="L35" s="35">
        <f t="shared" si="0"/>
        <v>0</v>
      </c>
      <c r="M35" s="37">
        <f t="shared" si="1"/>
        <v>100</v>
      </c>
      <c r="N35" s="28"/>
    </row>
    <row r="36" spans="1:14" s="29" customFormat="1" ht="47.25">
      <c r="A36" s="25" t="s">
        <v>79</v>
      </c>
      <c r="B36" s="26">
        <v>820</v>
      </c>
      <c r="C36" s="27" t="s">
        <v>20</v>
      </c>
      <c r="D36" s="26">
        <v>1775018</v>
      </c>
      <c r="E36" s="26">
        <v>400</v>
      </c>
      <c r="F36" s="35">
        <v>5930820</v>
      </c>
      <c r="G36" s="35"/>
      <c r="H36" s="35"/>
      <c r="I36" s="35">
        <f t="shared" si="3"/>
        <v>5930820</v>
      </c>
      <c r="J36" s="35">
        <v>5930820</v>
      </c>
      <c r="K36" s="35">
        <v>5930820</v>
      </c>
      <c r="L36" s="35">
        <f t="shared" si="0"/>
        <v>0</v>
      </c>
      <c r="M36" s="37">
        <f t="shared" si="1"/>
        <v>100</v>
      </c>
      <c r="N36" s="28"/>
    </row>
    <row r="37" spans="1:14" s="29" customFormat="1" ht="78.75">
      <c r="A37" s="25" t="s">
        <v>73</v>
      </c>
      <c r="B37" s="26">
        <v>820</v>
      </c>
      <c r="C37" s="27" t="s">
        <v>20</v>
      </c>
      <c r="D37" s="26">
        <v>1777315</v>
      </c>
      <c r="E37" s="26">
        <v>400</v>
      </c>
      <c r="F37" s="35">
        <v>4865586</v>
      </c>
      <c r="G37" s="35"/>
      <c r="H37" s="35"/>
      <c r="I37" s="35">
        <f t="shared" si="3"/>
        <v>4865586</v>
      </c>
      <c r="J37" s="35">
        <v>3851317</v>
      </c>
      <c r="K37" s="35">
        <v>3851317</v>
      </c>
      <c r="L37" s="35">
        <f t="shared" si="0"/>
        <v>0</v>
      </c>
      <c r="M37" s="36">
        <f t="shared" si="1"/>
        <v>79.15422726060129</v>
      </c>
      <c r="N37" s="28"/>
    </row>
    <row r="38" spans="1:14" s="12" customFormat="1" ht="44.25" customHeight="1">
      <c r="A38" s="9" t="s">
        <v>70</v>
      </c>
      <c r="B38" s="10">
        <v>820</v>
      </c>
      <c r="C38" s="10" t="s">
        <v>20</v>
      </c>
      <c r="D38" s="10" t="s">
        <v>49</v>
      </c>
      <c r="E38" s="10" t="s">
        <v>48</v>
      </c>
      <c r="F38" s="20">
        <v>259759812</v>
      </c>
      <c r="G38" s="20"/>
      <c r="H38" s="20"/>
      <c r="I38" s="20">
        <f t="shared" si="2"/>
        <v>259759812</v>
      </c>
      <c r="J38" s="20">
        <v>115314323.51</v>
      </c>
      <c r="K38" s="24">
        <v>115314323.51</v>
      </c>
      <c r="L38" s="20">
        <f t="shared" si="0"/>
        <v>0</v>
      </c>
      <c r="M38" s="21">
        <f t="shared" si="1"/>
        <v>44.39267283963079</v>
      </c>
      <c r="N38" s="10"/>
    </row>
    <row r="39" spans="1:14" s="12" customFormat="1" ht="66.75" customHeight="1">
      <c r="A39" s="9" t="s">
        <v>50</v>
      </c>
      <c r="B39" s="10">
        <v>820</v>
      </c>
      <c r="C39" s="10" t="s">
        <v>20</v>
      </c>
      <c r="D39" s="10" t="s">
        <v>51</v>
      </c>
      <c r="E39" s="10" t="s">
        <v>48</v>
      </c>
      <c r="F39" s="20">
        <v>7983601.26</v>
      </c>
      <c r="G39" s="20"/>
      <c r="H39" s="20"/>
      <c r="I39" s="20">
        <f t="shared" si="2"/>
        <v>7983601.26</v>
      </c>
      <c r="J39" s="20">
        <v>4691648.94</v>
      </c>
      <c r="K39" s="24">
        <v>4691648.94</v>
      </c>
      <c r="L39" s="20">
        <f t="shared" si="0"/>
        <v>0</v>
      </c>
      <c r="M39" s="21">
        <f t="shared" si="1"/>
        <v>58.76607294387847</v>
      </c>
      <c r="N39" s="10"/>
    </row>
    <row r="40" spans="1:14" s="12" customFormat="1" ht="53.25" customHeight="1">
      <c r="A40" s="9" t="s">
        <v>71</v>
      </c>
      <c r="B40" s="10">
        <v>820</v>
      </c>
      <c r="C40" s="10" t="s">
        <v>20</v>
      </c>
      <c r="D40" s="10" t="s">
        <v>72</v>
      </c>
      <c r="E40" s="10" t="s">
        <v>48</v>
      </c>
      <c r="F40" s="20">
        <v>109079663</v>
      </c>
      <c r="G40" s="20"/>
      <c r="H40" s="20"/>
      <c r="I40" s="20">
        <f t="shared" si="2"/>
        <v>109079663</v>
      </c>
      <c r="J40" s="20">
        <v>109079663</v>
      </c>
      <c r="K40" s="24">
        <v>109079663</v>
      </c>
      <c r="L40" s="20">
        <f t="shared" si="0"/>
        <v>0</v>
      </c>
      <c r="M40" s="21">
        <f t="shared" si="1"/>
        <v>100</v>
      </c>
      <c r="N40" s="10"/>
    </row>
    <row r="41" spans="1:14" s="12" customFormat="1" ht="86.25" customHeight="1">
      <c r="A41" s="9" t="s">
        <v>73</v>
      </c>
      <c r="B41" s="10">
        <v>820</v>
      </c>
      <c r="C41" s="10" t="s">
        <v>20</v>
      </c>
      <c r="D41" s="10" t="s">
        <v>74</v>
      </c>
      <c r="E41" s="10" t="s">
        <v>48</v>
      </c>
      <c r="F41" s="20">
        <v>69300685</v>
      </c>
      <c r="G41" s="20"/>
      <c r="H41" s="20"/>
      <c r="I41" s="20">
        <f>H41+G41+F41</f>
        <v>69300685</v>
      </c>
      <c r="J41" s="20">
        <v>65718053.04</v>
      </c>
      <c r="K41" s="24">
        <v>65718053.04</v>
      </c>
      <c r="L41" s="20">
        <f t="shared" si="0"/>
        <v>0</v>
      </c>
      <c r="M41" s="21">
        <f t="shared" si="1"/>
        <v>94.83030801210695</v>
      </c>
      <c r="N41" s="10"/>
    </row>
    <row r="42" spans="1:14" s="29" customFormat="1" ht="31.5">
      <c r="A42" s="25" t="s">
        <v>54</v>
      </c>
      <c r="B42" s="26">
        <v>820</v>
      </c>
      <c r="C42" s="27" t="s">
        <v>20</v>
      </c>
      <c r="D42" s="26">
        <v>1612969</v>
      </c>
      <c r="E42" s="26">
        <v>800</v>
      </c>
      <c r="F42" s="35">
        <v>135707200</v>
      </c>
      <c r="G42" s="35"/>
      <c r="H42" s="35"/>
      <c r="I42" s="35">
        <f>F42</f>
        <v>135707200</v>
      </c>
      <c r="J42" s="35">
        <v>125401279.19</v>
      </c>
      <c r="K42" s="35">
        <v>125401279.19</v>
      </c>
      <c r="L42" s="35">
        <f t="shared" si="0"/>
        <v>0</v>
      </c>
      <c r="M42" s="36">
        <f t="shared" si="1"/>
        <v>92.4057671147883</v>
      </c>
      <c r="N42" s="28"/>
    </row>
    <row r="43" spans="1:14" s="12" customFormat="1" ht="31.5">
      <c r="A43" s="31" t="s">
        <v>55</v>
      </c>
      <c r="B43" s="32">
        <v>820</v>
      </c>
      <c r="C43" s="33" t="s">
        <v>20</v>
      </c>
      <c r="D43" s="32">
        <v>1614912</v>
      </c>
      <c r="E43" s="32">
        <v>800</v>
      </c>
      <c r="F43" s="38">
        <v>4058677.25</v>
      </c>
      <c r="G43" s="38"/>
      <c r="H43" s="38"/>
      <c r="I43" s="38">
        <f>F43</f>
        <v>4058677.25</v>
      </c>
      <c r="J43" s="38">
        <v>4054666.33</v>
      </c>
      <c r="K43" s="38">
        <v>4054666.33</v>
      </c>
      <c r="L43" s="38">
        <f t="shared" si="0"/>
        <v>0</v>
      </c>
      <c r="M43" s="37">
        <f t="shared" si="1"/>
        <v>99.90117667030557</v>
      </c>
      <c r="N43" s="34"/>
    </row>
    <row r="44" spans="1:14" s="12" customFormat="1" ht="27.75" customHeight="1">
      <c r="A44" s="31" t="s">
        <v>80</v>
      </c>
      <c r="B44" s="32">
        <v>820</v>
      </c>
      <c r="C44" s="33" t="s">
        <v>22</v>
      </c>
      <c r="D44" s="32">
        <v>2314979</v>
      </c>
      <c r="E44" s="32">
        <v>200</v>
      </c>
      <c r="F44" s="38">
        <v>332200</v>
      </c>
      <c r="G44" s="38"/>
      <c r="H44" s="38"/>
      <c r="I44" s="38">
        <f>F44</f>
        <v>332200</v>
      </c>
      <c r="J44" s="38">
        <v>332200</v>
      </c>
      <c r="K44" s="38">
        <v>332200</v>
      </c>
      <c r="L44" s="38">
        <f t="shared" si="0"/>
        <v>0</v>
      </c>
      <c r="M44" s="37">
        <f t="shared" si="1"/>
        <v>100</v>
      </c>
      <c r="N44" s="34"/>
    </row>
    <row r="45" spans="1:14" s="12" customFormat="1" ht="35.25" customHeight="1">
      <c r="A45" s="9" t="s">
        <v>75</v>
      </c>
      <c r="B45" s="10">
        <v>820</v>
      </c>
      <c r="C45" s="10" t="s">
        <v>22</v>
      </c>
      <c r="D45" s="10" t="s">
        <v>76</v>
      </c>
      <c r="E45" s="10" t="s">
        <v>47</v>
      </c>
      <c r="F45" s="20">
        <v>3636000</v>
      </c>
      <c r="G45" s="20"/>
      <c r="H45" s="20"/>
      <c r="I45" s="20">
        <f>H45+G45+F45</f>
        <v>3636000</v>
      </c>
      <c r="J45" s="20">
        <v>3636000</v>
      </c>
      <c r="K45" s="24">
        <v>3636000</v>
      </c>
      <c r="L45" s="20">
        <f t="shared" si="0"/>
        <v>0</v>
      </c>
      <c r="M45" s="21">
        <f t="shared" si="1"/>
        <v>100</v>
      </c>
      <c r="N45" s="10"/>
    </row>
    <row r="46" spans="1:14" s="12" customFormat="1" ht="27" customHeight="1">
      <c r="A46" s="9" t="s">
        <v>52</v>
      </c>
      <c r="B46" s="10">
        <v>820</v>
      </c>
      <c r="C46" s="10" t="s">
        <v>22</v>
      </c>
      <c r="D46" s="10" t="s">
        <v>53</v>
      </c>
      <c r="E46" s="10" t="s">
        <v>32</v>
      </c>
      <c r="F46" s="20">
        <v>100000</v>
      </c>
      <c r="G46" s="20"/>
      <c r="H46" s="20"/>
      <c r="I46" s="20">
        <f>H46+G46+F46</f>
        <v>100000</v>
      </c>
      <c r="J46" s="20">
        <v>100000</v>
      </c>
      <c r="K46" s="24">
        <v>100000</v>
      </c>
      <c r="L46" s="20">
        <f t="shared" si="0"/>
        <v>0</v>
      </c>
      <c r="M46" s="21">
        <f t="shared" si="1"/>
        <v>100</v>
      </c>
      <c r="N46" s="10"/>
    </row>
    <row r="47" spans="6:11" ht="17.25" customHeight="1" hidden="1">
      <c r="F47" s="8">
        <f>SUM(F12:F46)</f>
        <v>2051101384.88</v>
      </c>
      <c r="J47" s="8">
        <f>SUM(J12:J46)</f>
        <v>1708089364.7999997</v>
      </c>
      <c r="K47" s="8">
        <f>SUM(K12:K46)</f>
        <v>1708089363.6799998</v>
      </c>
    </row>
  </sheetData>
  <sheetProtection/>
  <mergeCells count="20">
    <mergeCell ref="A2:N2"/>
    <mergeCell ref="A4:N4"/>
    <mergeCell ref="D8:D9"/>
    <mergeCell ref="E8:E9"/>
    <mergeCell ref="A8:A9"/>
    <mergeCell ref="F8:F9"/>
    <mergeCell ref="I8:I9"/>
    <mergeCell ref="B8:B9"/>
    <mergeCell ref="J8:J9"/>
    <mergeCell ref="M8:M9"/>
    <mergeCell ref="C8:C9"/>
    <mergeCell ref="N8:N9"/>
    <mergeCell ref="A3:N3"/>
    <mergeCell ref="A7:N7"/>
    <mergeCell ref="A5:N5"/>
    <mergeCell ref="A6:N6"/>
    <mergeCell ref="L8:L9"/>
    <mergeCell ref="K8:K9"/>
    <mergeCell ref="G8:G9"/>
    <mergeCell ref="H8:H9"/>
  </mergeCells>
  <printOptions/>
  <pageMargins left="0.3937007874015748" right="0.3937007874015748" top="0.3937007874015748" bottom="0.3937007874015748" header="0" footer="0"/>
  <pageSetup fitToHeight="0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GSP RME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Сведения о расходовании средств республиканского бюджета за 2015 год</dc:title>
  <dc:subject/>
  <dc:creator>Serg</dc:creator>
  <cp:keywords/>
  <dc:description/>
  <cp:lastModifiedBy>Дмитрий</cp:lastModifiedBy>
  <cp:lastPrinted>2016-12-12T07:27:21Z</cp:lastPrinted>
  <dcterms:created xsi:type="dcterms:W3CDTF">2008-02-07T11:44:46Z</dcterms:created>
  <dcterms:modified xsi:type="dcterms:W3CDTF">2016-12-12T07:27:23Z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XXJ7TYMEEKJ2-497-2</vt:lpwstr>
  </property>
  <property fmtid="{D5CDD505-2E9C-101B-9397-08002B2CF9AE}" pid="4" name="_dlc_DocIdItemGu">
    <vt:lpwstr>7c10668c-7a51-44cb-835c-35cec73e1246</vt:lpwstr>
  </property>
  <property fmtid="{D5CDD505-2E9C-101B-9397-08002B2CF9AE}" pid="5" name="_dlc_DocIdU">
    <vt:lpwstr>https://vip.gov.mari.ru/minprom/_layouts/DocIdRedir.aspx?ID=XXJ7TYMEEKJ2-497-2, XXJ7TYMEEKJ2-497-2</vt:lpwstr>
  </property>
  <property fmtid="{D5CDD505-2E9C-101B-9397-08002B2CF9AE}" pid="6" name="Описан">
    <vt:lpwstr/>
  </property>
</Properties>
</file>