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перечень" sheetId="1" r:id="rId1"/>
    <sheet name="источники фин" sheetId="2" r:id="rId2"/>
    <sheet name="ввод вывод" sheetId="3" r:id="rId3"/>
  </sheets>
  <definedNames/>
  <calcPr fullCalcOnLoad="1"/>
</workbook>
</file>

<file path=xl/sharedStrings.xml><?xml version="1.0" encoding="utf-8"?>
<sst xmlns="http://schemas.openxmlformats.org/spreadsheetml/2006/main" count="137" uniqueCount="97">
  <si>
    <t>Утверждаю</t>
  </si>
  <si>
    <t>М.П.</t>
  </si>
  <si>
    <t>№№</t>
  </si>
  <si>
    <t>Наименование объекта</t>
  </si>
  <si>
    <t xml:space="preserve">Остаток стоимости на начало года * </t>
  </si>
  <si>
    <t>Осталось профинансировать по результатам отчетного периода *</t>
  </si>
  <si>
    <t>1 кв</t>
  </si>
  <si>
    <t>2 кв</t>
  </si>
  <si>
    <t>3 кв</t>
  </si>
  <si>
    <t>4 кв</t>
  </si>
  <si>
    <t>план**</t>
  </si>
  <si>
    <t>план</t>
  </si>
  <si>
    <t>ВСЕГО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</si>
  <si>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</si>
  <si>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</si>
  <si>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</si>
  <si>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</si>
  <si>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</si>
  <si>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</si>
  <si>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</si>
  <si>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</si>
  <si>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</si>
  <si>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</si>
  <si>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</si>
  <si>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1.5.</t>
  </si>
  <si>
    <t>Прочие направления</t>
  </si>
  <si>
    <t>1.5.1</t>
  </si>
  <si>
    <t>2.</t>
  </si>
  <si>
    <t>Новое строительство</t>
  </si>
  <si>
    <t>2.1.</t>
  </si>
  <si>
    <t>2.1.1</t>
  </si>
  <si>
    <t>2.2.</t>
  </si>
  <si>
    <t>Прочее новое строительство</t>
  </si>
  <si>
    <t>2.2.1</t>
  </si>
  <si>
    <t>2.2.2</t>
  </si>
  <si>
    <t>в том числе ПТП</t>
  </si>
  <si>
    <t>Справочно</t>
  </si>
  <si>
    <t>3.0.</t>
  </si>
  <si>
    <t>Оплата процентов за привлеченные кредитные ресурсы</t>
  </si>
  <si>
    <t>Источник финансирования</t>
  </si>
  <si>
    <t>Причины отклонений</t>
  </si>
  <si>
    <t>всего</t>
  </si>
  <si>
    <t>план*</t>
  </si>
  <si>
    <t>Собственные средства</t>
  </si>
  <si>
    <t>Прибыль, направляемая на инвестиции</t>
  </si>
  <si>
    <t>1.1.1.</t>
  </si>
  <si>
    <t xml:space="preserve">   в том числе инвестиционная составляющая в тарифе</t>
  </si>
  <si>
    <t>1.1.2.</t>
  </si>
  <si>
    <t xml:space="preserve">   в том числе прибыль со свободного сектора </t>
  </si>
  <si>
    <t>1.1.3.</t>
  </si>
  <si>
    <t xml:space="preserve">   в том числе от технологического присоединения (для электросетевых компаний)</t>
  </si>
  <si>
    <t>1.1.3.1.</t>
  </si>
  <si>
    <t xml:space="preserve">   в том числе от технологического присоединения генерации</t>
  </si>
  <si>
    <t>1.1.3.2.</t>
  </si>
  <si>
    <t xml:space="preserve">   в том числе от технологического присоединения потребителей</t>
  </si>
  <si>
    <t>Амортизация</t>
  </si>
  <si>
    <t>Возврат НДС</t>
  </si>
  <si>
    <t>Прочие собственные средства</t>
  </si>
  <si>
    <t xml:space="preserve">1.4.1. </t>
  </si>
  <si>
    <t xml:space="preserve">   в т.ч. средства от доп. эмиссии акций</t>
  </si>
  <si>
    <t>2</t>
  </si>
  <si>
    <t>Привлеченные средства, в т.ч.</t>
  </si>
  <si>
    <t>Кредиты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</si>
  <si>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</si>
  <si>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</si>
  <si>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</si>
  <si>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</si>
  <si>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</si>
  <si>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</si>
  <si>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</si>
  <si>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Прочие привлеченные средства</t>
  </si>
  <si>
    <t>План ввода/вывода объектов в  следующем году</t>
  </si>
  <si>
    <t>№ п/п</t>
  </si>
  <si>
    <t>Наименование проекта</t>
  </si>
  <si>
    <t>График реализации инвестиционной программы *, млн. рублей с НДС</t>
  </si>
  <si>
    <t>МВт, Гкал/час, км, МВА</t>
  </si>
  <si>
    <t>план *</t>
  </si>
  <si>
    <t>Ввод мощностей</t>
  </si>
  <si>
    <t>Вывод мощностей</t>
  </si>
  <si>
    <t xml:space="preserve">                                        АО "Оборонэнерго"</t>
  </si>
  <si>
    <t xml:space="preserve">                        ___________ Варгузин Ю.П.</t>
  </si>
  <si>
    <t xml:space="preserve">          Директор филиала "Волго-Вятский"</t>
  </si>
  <si>
    <t xml:space="preserve">          «_______» ___________ 2018 года</t>
  </si>
  <si>
    <t>всего, год 2019</t>
  </si>
  <si>
    <t>Объем финансирования 2019 год, млн.руб.</t>
  </si>
  <si>
    <t>Источники финансирования инвестиционной программы на год 2019, млн. рублей</t>
  </si>
  <si>
    <t>I кв.
года 2019</t>
  </si>
  <si>
    <t>II кв.
года 2019</t>
  </si>
  <si>
    <t>III кв.
года 2019</t>
  </si>
  <si>
    <t>IV кв.
года 2019</t>
  </si>
  <si>
    <t>год 2019</t>
  </si>
  <si>
    <t>Перечень инвестиционных проектов инвестиционной программы и план их финансирования Республики Марий Эл</t>
  </si>
  <si>
    <t>Замена силового трансформатора ТМ-320 на ТМГэ-400 в ТП-16 инв.864004479 Республика Марий Эл Медведский район п. Сурок</t>
  </si>
  <si>
    <t xml:space="preserve">Выполнение строительно-монтажных работ проводимых по программе реконструкции воздушной линии электропередач 35 кВ (бух. Наименование ПС "Силикатный"-ТП 35/6 "Сурок") инв. № 865002901 находящаяся по адресу  Республика Марий Эл, Медведевский район, в/г 18, п. Сурок  </t>
  </si>
  <si>
    <t>Приобретение автотранспорта в лизинг, Республика Марий Эл</t>
  </si>
  <si>
    <t>Лизинг</t>
  </si>
  <si>
    <t>Всего: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</si>
</sst>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  <numFmt numFmtId="171" formatCode="#,##0_);[Red]\(#,##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8"/>
      <name val="Optima"/>
      <family val="2"/>
    </font>
    <font>
      <sz val="8"/>
      <name val="Helv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NTHarmonic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4" fontId="20" fillId="0" borderId="0">
      <alignment/>
      <protection locked="0"/>
    </xf>
    <xf numFmtId="44" fontId="20" fillId="0" borderId="0">
      <alignment/>
      <protection locked="0"/>
    </xf>
    <xf numFmtId="44" fontId="20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0" fillId="0" borderId="1">
      <alignment/>
      <protection locked="0"/>
    </xf>
    <xf numFmtId="0" fontId="2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2" fillId="0" borderId="2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70" fontId="26" fillId="0" borderId="3">
      <alignment/>
      <protection locked="0"/>
    </xf>
    <xf numFmtId="0" fontId="53" fillId="27" borderId="4" applyNumberFormat="0" applyAlignment="0" applyProtection="0"/>
    <xf numFmtId="0" fontId="54" fillId="28" borderId="5" applyNumberFormat="0" applyAlignment="0" applyProtection="0"/>
    <xf numFmtId="0" fontId="55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9" applyBorder="0">
      <alignment horizontal="center" vertical="center" wrapText="1"/>
      <protection/>
    </xf>
    <xf numFmtId="170" fontId="29" fillId="29" borderId="3">
      <alignment/>
      <protection/>
    </xf>
    <xf numFmtId="4" fontId="30" fillId="30" borderId="10" applyBorder="0">
      <alignment horizontal="right"/>
      <protection/>
    </xf>
    <xf numFmtId="0" fontId="59" fillId="0" borderId="11" applyNumberFormat="0" applyFill="0" applyAlignment="0" applyProtection="0"/>
    <xf numFmtId="0" fontId="60" fillId="31" borderId="12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1" fillId="32" borderId="0" applyFill="0">
      <alignment wrapText="1"/>
      <protection/>
    </xf>
    <xf numFmtId="0" fontId="61" fillId="0" borderId="0" applyNumberFormat="0" applyFill="0" applyBorder="0" applyAlignment="0" applyProtection="0"/>
    <xf numFmtId="0" fontId="62" fillId="3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6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14" applyNumberFormat="0" applyFill="0" applyAlignment="0" applyProtection="0"/>
    <xf numFmtId="171" fontId="34" fillId="0" borderId="0">
      <alignment vertical="top"/>
      <protection/>
    </xf>
    <xf numFmtId="0" fontId="19" fillId="0" borderId="0">
      <alignment/>
      <protection/>
    </xf>
    <xf numFmtId="0" fontId="67" fillId="0" borderId="0" applyNumberFormat="0" applyFill="0" applyBorder="0" applyAlignment="0" applyProtection="0"/>
    <xf numFmtId="49" fontId="31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0" fillId="32" borderId="0" applyBorder="0">
      <alignment horizontal="right"/>
      <protection/>
    </xf>
    <xf numFmtId="4" fontId="30" fillId="36" borderId="15" applyBorder="0">
      <alignment horizontal="right"/>
      <protection/>
    </xf>
    <xf numFmtId="4" fontId="30" fillId="32" borderId="10" applyFont="0" applyBorder="0">
      <alignment horizontal="right"/>
      <protection/>
    </xf>
    <xf numFmtId="0" fontId="68" fillId="37" borderId="0" applyNumberFormat="0" applyBorder="0" applyAlignment="0" applyProtection="0"/>
    <xf numFmtId="44" fontId="20" fillId="0" borderId="0">
      <alignment/>
      <protection locked="0"/>
    </xf>
  </cellStyleXfs>
  <cellXfs count="143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vertical="center" wrapText="1"/>
    </xf>
    <xf numFmtId="164" fontId="9" fillId="0" borderId="19" xfId="0" applyNumberFormat="1" applyFont="1" applyFill="1" applyBorder="1" applyAlignment="1" applyProtection="1">
      <alignment horizontal="center" vertical="center"/>
      <protection/>
    </xf>
    <xf numFmtId="164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49" fontId="12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164" fontId="10" fillId="0" borderId="23" xfId="0" applyNumberFormat="1" applyFont="1" applyFill="1" applyBorder="1" applyAlignment="1" applyProtection="1">
      <alignment horizontal="center" vertical="center"/>
      <protection/>
    </xf>
    <xf numFmtId="164" fontId="9" fillId="0" borderId="24" xfId="0" applyNumberFormat="1" applyFont="1" applyFill="1" applyBorder="1" applyAlignment="1" applyProtection="1">
      <alignment horizontal="center" vertical="center"/>
      <protection/>
    </xf>
    <xf numFmtId="164" fontId="9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2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/>
    </xf>
    <xf numFmtId="49" fontId="14" fillId="0" borderId="22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vertical="center" wrapText="1"/>
    </xf>
    <xf numFmtId="164" fontId="9" fillId="0" borderId="16" xfId="0" applyNumberFormat="1" applyFont="1" applyFill="1" applyBorder="1" applyAlignment="1" applyProtection="1">
      <alignment horizontal="center" vertical="center"/>
      <protection/>
    </xf>
    <xf numFmtId="164" fontId="9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7" fillId="0" borderId="0" xfId="0" applyFont="1" applyFill="1" applyAlignment="1">
      <alignment horizontal="center"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29" xfId="0" applyNumberFormat="1" applyFont="1" applyFill="1" applyBorder="1" applyAlignment="1" applyProtection="1">
      <alignment horizontal="left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164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 applyProtection="1">
      <alignment horizontal="center" vertical="center"/>
      <protection locked="0"/>
    </xf>
    <xf numFmtId="2" fontId="18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/>
    </xf>
    <xf numFmtId="165" fontId="18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165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Alignment="1">
      <alignment/>
    </xf>
    <xf numFmtId="164" fontId="16" fillId="38" borderId="29" xfId="0" applyNumberFormat="1" applyFont="1" applyFill="1" applyBorder="1" applyAlignment="1" applyProtection="1">
      <alignment horizontal="center" vertical="center" wrapText="1"/>
      <protection/>
    </xf>
    <xf numFmtId="164" fontId="16" fillId="38" borderId="19" xfId="0" applyNumberFormat="1" applyFont="1" applyFill="1" applyBorder="1" applyAlignment="1" applyProtection="1">
      <alignment horizontal="center" vertical="center" wrapText="1"/>
      <protection/>
    </xf>
    <xf numFmtId="164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8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NumberFormat="1" applyFont="1" applyFill="1" applyBorder="1" applyAlignment="1" applyProtection="1">
      <alignment horizontal="left" vertical="center" wrapText="1"/>
      <protection locked="0"/>
    </xf>
    <xf numFmtId="165" fontId="6" fillId="38" borderId="10" xfId="105" applyNumberFormat="1" applyFont="1" applyFill="1" applyBorder="1" applyAlignment="1">
      <alignment horizontal="center" vertical="center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49" fontId="9" fillId="0" borderId="30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</cellXfs>
  <cellStyles count="142">
    <cellStyle name="Normal" xfId="0"/>
    <cellStyle name=" 1" xfId="15"/>
    <cellStyle name="_tset.net.2008" xfId="16"/>
    <cellStyle name="_Лизинг 1кв 2008г 6пр" xfId="17"/>
    <cellStyle name="_План 2007 г (1)" xfId="18"/>
    <cellStyle name="_План 2008 г( В1)" xfId="19"/>
    <cellStyle name="_План2009г н а   утв. в МРСК Владимирова" xfId="20"/>
    <cellStyle name="_повидовая 2009г.  (3553426)" xfId="21"/>
    <cellStyle name="_повидовая 2009г. факт 1 кв 2009" xfId="22"/>
    <cellStyle name="_повидовая 2010г." xfId="23"/>
    <cellStyle name="_ПОВИДОВАЯ кор 2009" xfId="24"/>
    <cellStyle name="_повидовая коррект 17.09.2009" xfId="25"/>
    <cellStyle name="_ПОВИДОВАЯ КОРРЕКТ 2009г" xfId="26"/>
    <cellStyle name="_Прил 1 2006" xfId="27"/>
    <cellStyle name="_Прил.6 отчет1 квартал  2008" xfId="28"/>
    <cellStyle name="_Прил_1а_2009_11.09_к служебной" xfId="29"/>
    <cellStyle name="_Прил1 ИП 2007 последний" xfId="30"/>
    <cellStyle name="_Прилож.1, 2008 г 9мес Лена" xfId="31"/>
    <cellStyle name="_Прилож.1, 2008 г В 6(21)прибыль" xfId="32"/>
    <cellStyle name="_Прилож.7 отчет 1 кв 2008" xfId="33"/>
    <cellStyle name="_Приложение 1 план" xfId="34"/>
    <cellStyle name="_Приложение 6 НОВАЯ ФОРМА" xfId="35"/>
    <cellStyle name="_Приложение 6 отчет 3 кв 2008г. с лизингом 10 10 2008" xfId="36"/>
    <cellStyle name="_Приложение_6 отчет 2кв 2008  9 мес уточ" xfId="37"/>
    <cellStyle name="_Приложение_7 отчет 1 кв 2008 ОАО РЭ" xfId="38"/>
    <cellStyle name="_Приложение7а новое  на 2006 год" xfId="39"/>
    <cellStyle name="_ПРОГРАММ РСТ 4" xfId="40"/>
    <cellStyle name="_ПРОГРАММ РСТ 7" xfId="41"/>
    <cellStyle name="_Раздел Е Лизинг 2008" xfId="42"/>
    <cellStyle name="_РЭ_ИПР 2010-2012 БЕЗ ЗАЕМНЫХ СРЕДСТВ (27 07 2009) снижено ТП (БКС)" xfId="43"/>
    <cellStyle name="”ќђќ‘ћ‚›‰" xfId="44"/>
    <cellStyle name="”љ‘ђћ‚ђќќ›‰" xfId="45"/>
    <cellStyle name="„…ќ…†ќ›‰" xfId="46"/>
    <cellStyle name="‡ђѓћ‹ћ‚ћљ1" xfId="47"/>
    <cellStyle name="‡ђѓћ‹ћ‚ћљ2" xfId="48"/>
    <cellStyle name="’ћѓћ‚›‰" xfId="49"/>
    <cellStyle name="1Normal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Comma [0]_laroux" xfId="69"/>
    <cellStyle name="Comma_laroux" xfId="70"/>
    <cellStyle name="Currency [0]" xfId="71"/>
    <cellStyle name="Currency_laroux" xfId="72"/>
    <cellStyle name="Norma11l" xfId="73"/>
    <cellStyle name="Normal_ASUS" xfId="74"/>
    <cellStyle name="Normal1" xfId="75"/>
    <cellStyle name="Price_Body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еззащитный" xfId="83"/>
    <cellStyle name="Ввод " xfId="84"/>
    <cellStyle name="Вывод" xfId="85"/>
    <cellStyle name="Вычисление" xfId="86"/>
    <cellStyle name="Currency" xfId="87"/>
    <cellStyle name="Currency [0]" xfId="88"/>
    <cellStyle name="Заголовок" xfId="89"/>
    <cellStyle name="Заголовок 1" xfId="90"/>
    <cellStyle name="Заголовок 2" xfId="91"/>
    <cellStyle name="Заголовок 3" xfId="92"/>
    <cellStyle name="Заголовок 4" xfId="93"/>
    <cellStyle name="ЗаголовокСтолбца" xfId="94"/>
    <cellStyle name="Защитный" xfId="95"/>
    <cellStyle name="Значение" xfId="96"/>
    <cellStyle name="Итог" xfId="97"/>
    <cellStyle name="Контрольная ячейка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ейтральный" xfId="103"/>
    <cellStyle name="Обычный 10" xfId="104"/>
    <cellStyle name="Обычный 2" xfId="105"/>
    <cellStyle name="Обычный 2 2" xfId="106"/>
    <cellStyle name="Обычный 2 2 2" xfId="107"/>
    <cellStyle name="Обычный 2 2 2 2" xfId="108"/>
    <cellStyle name="Обычный 2 3" xfId="109"/>
    <cellStyle name="Обычный 2 3 2" xfId="110"/>
    <cellStyle name="Обычный 2 4" xfId="111"/>
    <cellStyle name="Обычный 2 5" xfId="112"/>
    <cellStyle name="Обычный 2 6" xfId="113"/>
    <cellStyle name="Обычный 2 6 2" xfId="114"/>
    <cellStyle name="Обычный 3" xfId="115"/>
    <cellStyle name="Обычный 4" xfId="116"/>
    <cellStyle name="Обычный 4 2" xfId="117"/>
    <cellStyle name="Обычный 4 2 2" xfId="118"/>
    <cellStyle name="Обычный 5" xfId="119"/>
    <cellStyle name="Обычный 5 2" xfId="120"/>
    <cellStyle name="Обычный 5 2 2" xfId="121"/>
    <cellStyle name="Обычный 50" xfId="122"/>
    <cellStyle name="Обычный 6" xfId="123"/>
    <cellStyle name="Обычный 6 2" xfId="124"/>
    <cellStyle name="Обычный 7" xfId="125"/>
    <cellStyle name="Обычный 7 2" xfId="126"/>
    <cellStyle name="Обычный 8" xfId="127"/>
    <cellStyle name="Обычный 8 2" xfId="128"/>
    <cellStyle name="Обычный 8 3" xfId="129"/>
    <cellStyle name="Обычный 9" xfId="130"/>
    <cellStyle name="Плохой" xfId="131"/>
    <cellStyle name="Пояснение" xfId="132"/>
    <cellStyle name="Примечание" xfId="133"/>
    <cellStyle name="Percent" xfId="134"/>
    <cellStyle name="Процентный 2" xfId="135"/>
    <cellStyle name="Процентный 3" xfId="136"/>
    <cellStyle name="Связанная ячейка" xfId="137"/>
    <cellStyle name="Стиль 1" xfId="138"/>
    <cellStyle name="Стиль 1 2" xfId="139"/>
    <cellStyle name="Текст предупреждения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инансовый 2" xfId="146"/>
    <cellStyle name="Финансовый 3" xfId="147"/>
    <cellStyle name="Финансовый 4" xfId="148"/>
    <cellStyle name="Финансовый 5" xfId="149"/>
    <cellStyle name="Финансовый 5 2" xfId="150"/>
    <cellStyle name="Формула" xfId="151"/>
    <cellStyle name="ФормулаВБ" xfId="152"/>
    <cellStyle name="ФормулаНаКонтроль" xfId="153"/>
    <cellStyle name="Хороший" xfId="154"/>
    <cellStyle name="Џђћ–…ќ’ќ›‰" xfId="155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55" zoomScaleNormal="55" zoomScalePageLayoutView="0" workbookViewId="0" topLeftCell="A1">
      <selection activeCell="Q21" sqref="Q21"/>
    </sheetView>
  </sheetViews>
  <sheetFormatPr defaultColWidth="9.140625" defaultRowHeight="15"/>
  <cols>
    <col min="1" max="1" width="0.13671875" style="0" customWidth="1"/>
    <col min="2" max="2" width="15.7109375" style="0" customWidth="1"/>
    <col min="3" max="3" width="40.7109375" style="0" customWidth="1"/>
    <col min="4" max="9" width="17.7109375" style="0" customWidth="1"/>
    <col min="10" max="10" width="25.7109375" style="0" customWidth="1"/>
  </cols>
  <sheetData>
    <row r="1" ht="15.75">
      <c r="J1" s="1"/>
    </row>
    <row r="2" spans="2:10" ht="25.5">
      <c r="B2" s="2"/>
      <c r="J2" s="1"/>
    </row>
    <row r="3" ht="15.75">
      <c r="J3" s="1"/>
    </row>
    <row r="5" spans="2:14" ht="16.5" customHeight="1">
      <c r="B5" s="3" t="s">
        <v>74</v>
      </c>
      <c r="C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>
      <c r="A6" s="5"/>
      <c r="B6" s="108"/>
      <c r="C6" s="108"/>
      <c r="D6" s="108"/>
      <c r="E6" s="108"/>
      <c r="F6" s="108"/>
      <c r="G6" s="6"/>
      <c r="H6" s="6"/>
      <c r="I6" s="6"/>
      <c r="J6" s="5"/>
      <c r="K6" s="5"/>
      <c r="L6" s="5"/>
      <c r="M6" s="5"/>
      <c r="N6" s="5"/>
    </row>
    <row r="7" spans="1:15" ht="18.75">
      <c r="A7" s="7"/>
      <c r="B7" s="7"/>
      <c r="C7" s="7"/>
      <c r="I7" s="109" t="s">
        <v>0</v>
      </c>
      <c r="J7" s="109"/>
      <c r="K7" s="109"/>
      <c r="O7" s="8"/>
    </row>
    <row r="8" spans="1:15" ht="18.75">
      <c r="A8" s="7"/>
      <c r="B8" s="7"/>
      <c r="C8" s="7"/>
      <c r="E8" s="9"/>
      <c r="F8" s="9"/>
      <c r="G8" s="9"/>
      <c r="H8" s="9"/>
      <c r="I8" s="88"/>
      <c r="J8" s="89" t="s">
        <v>81</v>
      </c>
      <c r="K8" s="10"/>
      <c r="O8" s="11"/>
    </row>
    <row r="9" spans="1:11" ht="18.75">
      <c r="A9" s="7"/>
      <c r="B9" s="7"/>
      <c r="C9" s="7"/>
      <c r="D9" s="7"/>
      <c r="E9" s="12"/>
      <c r="F9" s="12"/>
      <c r="G9" s="12"/>
      <c r="H9" s="9"/>
      <c r="I9" s="88"/>
      <c r="J9" s="89" t="s">
        <v>79</v>
      </c>
      <c r="K9" s="13"/>
    </row>
    <row r="10" spans="1:10" ht="18.75">
      <c r="A10" s="7"/>
      <c r="B10" s="7"/>
      <c r="C10" s="78"/>
      <c r="D10" s="7"/>
      <c r="E10" s="12"/>
      <c r="F10" s="9"/>
      <c r="G10" s="12"/>
      <c r="H10" s="9"/>
      <c r="I10" s="88"/>
      <c r="J10" s="89" t="s">
        <v>80</v>
      </c>
    </row>
    <row r="11" spans="1:10" ht="24" customHeight="1">
      <c r="A11" s="7"/>
      <c r="B11" s="7"/>
      <c r="C11" s="7"/>
      <c r="D11" s="7"/>
      <c r="E11" s="12"/>
      <c r="F11" s="9"/>
      <c r="G11" s="12"/>
      <c r="H11" s="9"/>
      <c r="I11" s="88"/>
      <c r="J11" s="89" t="s">
        <v>82</v>
      </c>
    </row>
    <row r="12" spans="1:10" ht="21.75" customHeight="1">
      <c r="A12" s="7"/>
      <c r="B12" s="7"/>
      <c r="C12" s="7"/>
      <c r="D12" s="7"/>
      <c r="G12" s="7"/>
      <c r="I12" s="14"/>
      <c r="J12" s="14"/>
    </row>
    <row r="13" spans="2:14" ht="15.75" customHeight="1">
      <c r="B13" s="11"/>
      <c r="C13" s="15"/>
      <c r="D13" s="15"/>
      <c r="E13" s="15"/>
      <c r="F13" s="15"/>
      <c r="G13" s="15"/>
      <c r="H13" s="15"/>
      <c r="I13" s="15"/>
      <c r="J13" s="5"/>
      <c r="K13" s="5"/>
      <c r="L13" s="5"/>
      <c r="M13" s="5"/>
      <c r="N13" s="5"/>
    </row>
    <row r="14" spans="1:14" ht="15.75">
      <c r="A14" s="6"/>
      <c r="B14" s="6"/>
      <c r="C14" s="6"/>
      <c r="D14" s="6"/>
      <c r="E14" s="6"/>
      <c r="F14" s="6"/>
      <c r="G14" s="6"/>
      <c r="H14" s="6"/>
      <c r="I14" s="6"/>
      <c r="J14" s="5"/>
      <c r="K14" s="5"/>
      <c r="L14" s="5"/>
      <c r="M14" s="5"/>
      <c r="N14" s="5"/>
    </row>
    <row r="15" spans="2:14" ht="15.75" customHeight="1">
      <c r="B15" s="79" t="s">
        <v>91</v>
      </c>
      <c r="C15" s="17"/>
      <c r="D15" s="17"/>
      <c r="E15" s="17"/>
      <c r="F15" s="17"/>
      <c r="G15" s="17"/>
      <c r="H15" s="17"/>
      <c r="I15" s="17"/>
      <c r="J15" s="5"/>
      <c r="K15" s="5"/>
      <c r="L15" s="5"/>
      <c r="M15" s="5"/>
      <c r="N15" s="5"/>
    </row>
    <row r="16" ht="15.75" thickBot="1"/>
    <row r="17" spans="2:11" s="18" customFormat="1" ht="15.75" customHeight="1">
      <c r="B17" s="110" t="s">
        <v>2</v>
      </c>
      <c r="C17" s="113" t="s">
        <v>3</v>
      </c>
      <c r="D17" s="113" t="s">
        <v>4</v>
      </c>
      <c r="E17" s="113" t="s">
        <v>84</v>
      </c>
      <c r="F17" s="113"/>
      <c r="G17" s="113"/>
      <c r="H17" s="113"/>
      <c r="I17" s="113"/>
      <c r="J17" s="116" t="s">
        <v>5</v>
      </c>
      <c r="K17" s="19"/>
    </row>
    <row r="18" spans="2:11" s="18" customFormat="1" ht="37.5" customHeight="1">
      <c r="B18" s="111"/>
      <c r="C18" s="114"/>
      <c r="D18" s="114"/>
      <c r="E18" s="20" t="s">
        <v>83</v>
      </c>
      <c r="F18" s="20" t="s">
        <v>6</v>
      </c>
      <c r="G18" s="20" t="s">
        <v>7</v>
      </c>
      <c r="H18" s="20" t="s">
        <v>8</v>
      </c>
      <c r="I18" s="20" t="s">
        <v>9</v>
      </c>
      <c r="J18" s="117"/>
      <c r="K18" s="19"/>
    </row>
    <row r="19" spans="2:11" s="18" customFormat="1" ht="24" customHeight="1" thickBot="1">
      <c r="B19" s="112"/>
      <c r="C19" s="115"/>
      <c r="D19" s="115"/>
      <c r="E19" s="21" t="s">
        <v>10</v>
      </c>
      <c r="F19" s="21" t="s">
        <v>11</v>
      </c>
      <c r="G19" s="21" t="s">
        <v>11</v>
      </c>
      <c r="H19" s="21" t="s">
        <v>11</v>
      </c>
      <c r="I19" s="21" t="s">
        <v>11</v>
      </c>
      <c r="J19" s="118"/>
      <c r="K19" s="19"/>
    </row>
    <row r="20" spans="2:12" s="18" customFormat="1" ht="18.75">
      <c r="B20" s="22"/>
      <c r="C20" s="23" t="s">
        <v>12</v>
      </c>
      <c r="D20" s="24">
        <f>SUM(D21,D33)</f>
        <v>17.092</v>
      </c>
      <c r="E20" s="24">
        <f>SUM(F20:I20)</f>
        <v>7.129</v>
      </c>
      <c r="F20" s="24">
        <f>SUM(F21,F33)</f>
        <v>0</v>
      </c>
      <c r="G20" s="24">
        <f>SUM(G21,G33)</f>
        <v>0</v>
      </c>
      <c r="H20" s="24">
        <f>SUM(H21,H33)</f>
        <v>0</v>
      </c>
      <c r="I20" s="24">
        <f>SUM(I21,I33)</f>
        <v>7.129</v>
      </c>
      <c r="J20" s="25">
        <f aca="true" t="shared" si="0" ref="J20:J32">IF(D20-E20&gt;=0,D20-E20,0)</f>
        <v>9.963</v>
      </c>
      <c r="K20" s="26"/>
      <c r="L20" s="99"/>
    </row>
    <row r="21" spans="2:11" s="18" customFormat="1" ht="37.5">
      <c r="B21" s="27" t="s">
        <v>13</v>
      </c>
      <c r="C21" s="28" t="s">
        <v>14</v>
      </c>
      <c r="D21" s="29">
        <f>SUM(D22,D28,D29,D30,D31)</f>
        <v>9.702</v>
      </c>
      <c r="E21" s="29">
        <f aca="true" t="shared" si="1" ref="E21:E32">SUM(F21:I21)</f>
        <v>4.52</v>
      </c>
      <c r="F21" s="29">
        <f>SUM(F22,F28,F29,F30,F31)</f>
        <v>0</v>
      </c>
      <c r="G21" s="29">
        <f>SUM(G22,G28,G29,G30,G31)</f>
        <v>0</v>
      </c>
      <c r="H21" s="29">
        <f>SUM(H22,H28,H29,H30,H31)</f>
        <v>0</v>
      </c>
      <c r="I21" s="29">
        <f>SUM(I22,I28,I29,I30,I31)</f>
        <v>4.52</v>
      </c>
      <c r="J21" s="30">
        <f t="shared" si="0"/>
        <v>5.182</v>
      </c>
      <c r="K21" s="26"/>
    </row>
    <row r="22" spans="2:11" s="18" customFormat="1" ht="31.5">
      <c r="B22" s="31" t="s">
        <v>15</v>
      </c>
      <c r="C22" s="32" t="s">
        <v>16</v>
      </c>
      <c r="D22" s="29">
        <f>SUM(D23:D27)</f>
        <v>9.702</v>
      </c>
      <c r="E22" s="29">
        <f t="shared" si="1"/>
        <v>4.52</v>
      </c>
      <c r="F22" s="29">
        <f>SUM(F23:F27)</f>
        <v>0</v>
      </c>
      <c r="G22" s="29">
        <f>SUM(G23:G27)</f>
        <v>0</v>
      </c>
      <c r="H22" s="29">
        <f>SUM(H23:H27)</f>
        <v>0</v>
      </c>
      <c r="I22" s="29">
        <f>SUM(I23:I27)</f>
        <v>4.52</v>
      </c>
      <c r="J22" s="30">
        <f t="shared" si="0"/>
        <v>5.182</v>
      </c>
      <c r="K22" s="26"/>
    </row>
    <row r="23" spans="2:11" s="18" customFormat="1" ht="151.5" customHeight="1">
      <c r="B23" s="33" t="s">
        <v>17</v>
      </c>
      <c r="C23" s="86" t="s">
        <v>93</v>
      </c>
      <c r="D23" s="87">
        <f>18.239-1.181-7.356</f>
        <v>9.702</v>
      </c>
      <c r="E23" s="35">
        <f t="shared" si="1"/>
        <v>4.52</v>
      </c>
      <c r="F23" s="29"/>
      <c r="G23" s="29"/>
      <c r="H23" s="29"/>
      <c r="I23" s="87">
        <v>4.52</v>
      </c>
      <c r="J23" s="36">
        <f t="shared" si="0"/>
        <v>5.182</v>
      </c>
      <c r="K23" s="26"/>
    </row>
    <row r="24" spans="2:11" s="18" customFormat="1" ht="71.25" customHeight="1" hidden="1">
      <c r="B24" s="33"/>
      <c r="C24" s="86"/>
      <c r="D24" s="87"/>
      <c r="E24" s="35"/>
      <c r="F24" s="29"/>
      <c r="G24" s="29"/>
      <c r="H24" s="29"/>
      <c r="I24" s="87"/>
      <c r="J24" s="30"/>
      <c r="K24" s="26"/>
    </row>
    <row r="25" spans="2:11" s="18" customFormat="1" ht="15.75" hidden="1">
      <c r="B25" s="33"/>
      <c r="C25" s="86"/>
      <c r="D25" s="87"/>
      <c r="E25" s="35"/>
      <c r="F25" s="29"/>
      <c r="G25" s="29"/>
      <c r="H25" s="29"/>
      <c r="I25" s="87"/>
      <c r="J25" s="30"/>
      <c r="K25" s="26"/>
    </row>
    <row r="26" spans="2:11" s="18" customFormat="1" ht="15.75" hidden="1">
      <c r="B26" s="33"/>
      <c r="C26" s="86"/>
      <c r="D26" s="87"/>
      <c r="E26" s="35"/>
      <c r="F26" s="29"/>
      <c r="G26" s="29"/>
      <c r="H26" s="29"/>
      <c r="I26" s="87"/>
      <c r="J26" s="30"/>
      <c r="K26" s="26"/>
    </row>
    <row r="27" spans="2:11" s="18" customFormat="1" ht="15.75" hidden="1">
      <c r="B27" s="33"/>
      <c r="C27" s="86"/>
      <c r="D27" s="87"/>
      <c r="E27" s="35"/>
      <c r="F27" s="29"/>
      <c r="G27" s="29"/>
      <c r="H27" s="29"/>
      <c r="I27" s="87"/>
      <c r="J27" s="30"/>
      <c r="K27" s="26"/>
    </row>
    <row r="28" spans="2:11" s="18" customFormat="1" ht="31.5">
      <c r="B28" s="31" t="s">
        <v>18</v>
      </c>
      <c r="C28" s="32" t="s">
        <v>19</v>
      </c>
      <c r="D28" s="37"/>
      <c r="E28" s="37">
        <f t="shared" si="1"/>
        <v>0</v>
      </c>
      <c r="F28" s="37"/>
      <c r="G28" s="37"/>
      <c r="H28" s="37"/>
      <c r="I28" s="37"/>
      <c r="J28" s="38">
        <f t="shared" si="0"/>
        <v>0</v>
      </c>
      <c r="K28" s="26"/>
    </row>
    <row r="29" spans="2:11" s="18" customFormat="1" ht="31.5">
      <c r="B29" s="31" t="s">
        <v>20</v>
      </c>
      <c r="C29" s="32" t="s">
        <v>21</v>
      </c>
      <c r="D29" s="37"/>
      <c r="E29" s="37">
        <f t="shared" si="1"/>
        <v>0</v>
      </c>
      <c r="F29" s="37"/>
      <c r="G29" s="37"/>
      <c r="H29" s="37"/>
      <c r="I29" s="37"/>
      <c r="J29" s="38">
        <f t="shared" si="0"/>
        <v>0</v>
      </c>
      <c r="K29" s="26"/>
    </row>
    <row r="30" spans="2:11" s="18" customFormat="1" ht="38.25">
      <c r="B30" s="31" t="s">
        <v>22</v>
      </c>
      <c r="C30" s="39" t="s">
        <v>23</v>
      </c>
      <c r="D30" s="37"/>
      <c r="E30" s="37">
        <f t="shared" si="1"/>
        <v>0</v>
      </c>
      <c r="F30" s="37"/>
      <c r="G30" s="37"/>
      <c r="H30" s="37"/>
      <c r="I30" s="37"/>
      <c r="J30" s="38">
        <f t="shared" si="0"/>
        <v>0</v>
      </c>
      <c r="K30" s="26"/>
    </row>
    <row r="31" spans="2:11" s="18" customFormat="1" ht="15.75">
      <c r="B31" s="31" t="s">
        <v>24</v>
      </c>
      <c r="C31" s="32" t="s">
        <v>25</v>
      </c>
      <c r="D31" s="37">
        <f>SUM(D32:D32)</f>
        <v>0</v>
      </c>
      <c r="E31" s="37">
        <f t="shared" si="1"/>
        <v>0</v>
      </c>
      <c r="F31" s="37">
        <f>SUM(F32:F32)</f>
        <v>0</v>
      </c>
      <c r="G31" s="37">
        <f>SUM(G32:G32)</f>
        <v>0</v>
      </c>
      <c r="H31" s="37">
        <f>SUM(H32:H32)</f>
        <v>0</v>
      </c>
      <c r="I31" s="37">
        <f>SUM(I32:I32)</f>
        <v>0</v>
      </c>
      <c r="J31" s="38">
        <f t="shared" si="0"/>
        <v>0</v>
      </c>
      <c r="K31" s="26"/>
    </row>
    <row r="32" spans="2:11" s="18" customFormat="1" ht="19.5" customHeight="1">
      <c r="B32" s="33" t="s">
        <v>26</v>
      </c>
      <c r="C32" s="84"/>
      <c r="D32" s="34"/>
      <c r="E32" s="35">
        <f t="shared" si="1"/>
        <v>0</v>
      </c>
      <c r="F32" s="34"/>
      <c r="G32" s="34"/>
      <c r="H32" s="34"/>
      <c r="I32" s="34"/>
      <c r="J32" s="36">
        <f t="shared" si="0"/>
        <v>0</v>
      </c>
      <c r="K32" s="19"/>
    </row>
    <row r="33" spans="2:11" s="18" customFormat="1" ht="20.25">
      <c r="B33" s="27" t="s">
        <v>27</v>
      </c>
      <c r="C33" s="28" t="s">
        <v>28</v>
      </c>
      <c r="D33" s="29">
        <f>SUM(D34,D36)</f>
        <v>7.39</v>
      </c>
      <c r="E33" s="29">
        <f aca="true" t="shared" si="2" ref="E33:E39">SUM(F33:I33)</f>
        <v>2.609</v>
      </c>
      <c r="F33" s="29">
        <f>SUM(F34,F36)</f>
        <v>0</v>
      </c>
      <c r="G33" s="29">
        <f>SUM(G34,G36)</f>
        <v>0</v>
      </c>
      <c r="H33" s="29">
        <f>SUM(H34,H36)</f>
        <v>0</v>
      </c>
      <c r="I33" s="29">
        <f>I36+I39</f>
        <v>2.609</v>
      </c>
      <c r="J33" s="30">
        <f aca="true" t="shared" si="3" ref="J33:J38">IF(D33-E33&gt;=0,D33-E33,0)</f>
        <v>4.781</v>
      </c>
      <c r="K33" s="26"/>
    </row>
    <row r="34" spans="2:11" s="18" customFormat="1" ht="31.5">
      <c r="B34" s="31" t="s">
        <v>29</v>
      </c>
      <c r="C34" s="32" t="s">
        <v>16</v>
      </c>
      <c r="D34" s="29">
        <f>SUM(D35:D35)</f>
        <v>0</v>
      </c>
      <c r="E34" s="29">
        <f t="shared" si="2"/>
        <v>0</v>
      </c>
      <c r="F34" s="29">
        <f>SUM(F35:F35)</f>
        <v>0</v>
      </c>
      <c r="G34" s="29">
        <f>SUM(G35:G35)</f>
        <v>0</v>
      </c>
      <c r="H34" s="29">
        <f>SUM(H35:H35)</f>
        <v>0</v>
      </c>
      <c r="I34" s="29">
        <f>SUM(I35:I35)</f>
        <v>0</v>
      </c>
      <c r="J34" s="30">
        <f t="shared" si="3"/>
        <v>0</v>
      </c>
      <c r="K34" s="26"/>
    </row>
    <row r="35" spans="2:11" s="18" customFormat="1" ht="15.75" customHeight="1">
      <c r="B35" s="33" t="s">
        <v>30</v>
      </c>
      <c r="C35" s="85"/>
      <c r="D35" s="34"/>
      <c r="E35" s="35">
        <f t="shared" si="2"/>
        <v>0</v>
      </c>
      <c r="F35" s="34"/>
      <c r="G35" s="34"/>
      <c r="H35" s="34"/>
      <c r="I35" s="34"/>
      <c r="J35" s="36">
        <f t="shared" si="3"/>
        <v>0</v>
      </c>
      <c r="K35" s="19"/>
    </row>
    <row r="36" spans="2:11" s="18" customFormat="1" ht="15.75">
      <c r="B36" s="31" t="s">
        <v>31</v>
      </c>
      <c r="C36" s="32" t="s">
        <v>32</v>
      </c>
      <c r="D36" s="29">
        <f ca="1">SUMPRODUCT((MOD(ROW(INDIRECT("1:"&amp;ROWS(D37:D40))),2)=1)*(D37:D40))</f>
        <v>7.39</v>
      </c>
      <c r="E36" s="29">
        <f t="shared" si="2"/>
        <v>0.266</v>
      </c>
      <c r="F36" s="29">
        <f ca="1">SUMPRODUCT((MOD(ROW(INDIRECT("1:"&amp;ROWS(F37:F38))),2)=1)*(F37:F38))</f>
        <v>0</v>
      </c>
      <c r="G36" s="29">
        <f ca="1">SUMPRODUCT((MOD(ROW(INDIRECT("1:"&amp;ROWS(G37:G38))),2)=1)*(G37:G38))</f>
        <v>0</v>
      </c>
      <c r="H36" s="29">
        <f ca="1">SUMPRODUCT((MOD(ROW(INDIRECT("1:"&amp;ROWS(H37:H38))),2)=1)*(H37:H38))</f>
        <v>0</v>
      </c>
      <c r="I36" s="29">
        <f ca="1">SUMPRODUCT((MOD(ROW(INDIRECT("1:"&amp;ROWS(I37:I38))),2)=1)*(I37:I38))</f>
        <v>0.266</v>
      </c>
      <c r="J36" s="30">
        <f>IF(D36-E36&gt;=0,D36-E36,0)</f>
        <v>7.124</v>
      </c>
      <c r="K36" s="26"/>
    </row>
    <row r="37" spans="2:11" s="18" customFormat="1" ht="79.5" customHeight="1">
      <c r="B37" s="33" t="s">
        <v>33</v>
      </c>
      <c r="C37" s="86" t="s">
        <v>92</v>
      </c>
      <c r="D37" s="87">
        <v>0.266</v>
      </c>
      <c r="E37" s="35">
        <f t="shared" si="2"/>
        <v>0.266</v>
      </c>
      <c r="F37" s="34"/>
      <c r="G37" s="34"/>
      <c r="H37" s="34"/>
      <c r="I37" s="87">
        <v>0.266</v>
      </c>
      <c r="J37" s="36">
        <f t="shared" si="3"/>
        <v>0</v>
      </c>
      <c r="K37" s="19"/>
    </row>
    <row r="38" spans="2:11" s="18" customFormat="1" ht="15.75">
      <c r="B38" s="33"/>
      <c r="C38" s="86" t="s">
        <v>35</v>
      </c>
      <c r="D38" s="87"/>
      <c r="E38" s="35">
        <f t="shared" si="2"/>
        <v>0</v>
      </c>
      <c r="F38" s="34"/>
      <c r="G38" s="34"/>
      <c r="H38" s="34"/>
      <c r="I38" s="87"/>
      <c r="J38" s="36">
        <f t="shared" si="3"/>
        <v>0</v>
      </c>
      <c r="K38" s="19"/>
    </row>
    <row r="39" spans="2:11" s="18" customFormat="1" ht="32.25" customHeight="1">
      <c r="B39" s="33" t="s">
        <v>34</v>
      </c>
      <c r="C39" s="91" t="s">
        <v>94</v>
      </c>
      <c r="D39" s="92">
        <f>11.524-0.584-3.816</f>
        <v>7.124</v>
      </c>
      <c r="E39" s="35">
        <f t="shared" si="2"/>
        <v>2.343</v>
      </c>
      <c r="F39" s="94"/>
      <c r="G39" s="94"/>
      <c r="H39" s="94"/>
      <c r="I39" s="92">
        <v>2.343</v>
      </c>
      <c r="J39" s="36">
        <f>IF(D39-E39&gt;=0,D39-E39,0)</f>
        <v>4.781</v>
      </c>
      <c r="K39" s="19"/>
    </row>
    <row r="40" spans="2:11" s="18" customFormat="1" ht="25.5" customHeight="1">
      <c r="B40" s="33"/>
      <c r="C40" s="86" t="s">
        <v>35</v>
      </c>
      <c r="D40" s="92"/>
      <c r="E40" s="93"/>
      <c r="F40" s="94"/>
      <c r="G40" s="94"/>
      <c r="H40" s="94"/>
      <c r="I40" s="92"/>
      <c r="J40" s="95"/>
      <c r="K40" s="19"/>
    </row>
    <row r="41" spans="2:11" s="18" customFormat="1" ht="19.5">
      <c r="B41" s="40"/>
      <c r="C41" s="41" t="s">
        <v>36</v>
      </c>
      <c r="D41" s="42"/>
      <c r="E41" s="42"/>
      <c r="F41" s="42"/>
      <c r="G41" s="42"/>
      <c r="H41" s="42"/>
      <c r="I41" s="43"/>
      <c r="J41" s="44"/>
      <c r="K41" s="19"/>
    </row>
    <row r="42" spans="2:11" s="18" customFormat="1" ht="32.25" thickBot="1">
      <c r="B42" s="45" t="s">
        <v>37</v>
      </c>
      <c r="C42" s="46" t="s">
        <v>38</v>
      </c>
      <c r="D42" s="47"/>
      <c r="E42" s="47">
        <f>SUM(F42:I42)</f>
        <v>0</v>
      </c>
      <c r="F42" s="47"/>
      <c r="G42" s="47"/>
      <c r="H42" s="47"/>
      <c r="I42" s="47"/>
      <c r="J42" s="48">
        <f>IF(D42-E42&gt;=0,D42-E42,0)</f>
        <v>0</v>
      </c>
      <c r="K42" s="26"/>
    </row>
  </sheetData>
  <sheetProtection/>
  <mergeCells count="7">
    <mergeCell ref="B6:F6"/>
    <mergeCell ref="I7:K7"/>
    <mergeCell ref="B17:B19"/>
    <mergeCell ref="C17:C19"/>
    <mergeCell ref="D17:D19"/>
    <mergeCell ref="E17:I17"/>
    <mergeCell ref="J17:J19"/>
  </mergeCells>
  <conditionalFormatting sqref="D23:D27">
    <cfRule type="cellIs" priority="8" dxfId="16" operator="equal" stopIfTrue="1">
      <formula>0</formula>
    </cfRule>
  </conditionalFormatting>
  <conditionalFormatting sqref="I38:I40">
    <cfRule type="cellIs" priority="5" dxfId="16" operator="equal" stopIfTrue="1">
      <formula>0</formula>
    </cfRule>
  </conditionalFormatting>
  <conditionalFormatting sqref="D38:D40">
    <cfRule type="cellIs" priority="4" dxfId="16" operator="equal" stopIfTrue="1">
      <formula>0</formula>
    </cfRule>
  </conditionalFormatting>
  <conditionalFormatting sqref="I23:I27">
    <cfRule type="cellIs" priority="3" dxfId="16" operator="equal" stopIfTrue="1">
      <formula>0</formula>
    </cfRule>
  </conditionalFormatting>
  <conditionalFormatting sqref="D37">
    <cfRule type="cellIs" priority="2" dxfId="16" operator="equal" stopIfTrue="1">
      <formula>0</formula>
    </cfRule>
  </conditionalFormatting>
  <conditionalFormatting sqref="I37">
    <cfRule type="cellIs" priority="1" dxfId="16" operator="equal" stopIfTrue="1">
      <formula>0</formula>
    </cfRule>
  </conditionalFormatting>
  <dataValidations count="2">
    <dataValidation allowBlank="1" showInputMessage="1" showErrorMessage="1" errorTitle="ОШИБКА ВВОДА" error="Необходимо вводить только числа с использованием точки в качестве десятичного разделителя" sqref="D42:J42"/>
    <dataValidation type="decimal" operator="greaterThan" allowBlank="1" showInputMessage="1" showErrorMessage="1" errorTitle="ОШИБКА ВВОДА" error="Необходимо вводить только числа с использованием точки в качестве десятичного разделителя" sqref="I23:I27 D23:D27 D37:D40 I37:I40">
      <formula1>-999999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"/>
  <sheetViews>
    <sheetView zoomScale="70" zoomScaleNormal="70" zoomScalePageLayoutView="0" workbookViewId="0" topLeftCell="A4">
      <selection activeCell="N27" sqref="N27"/>
    </sheetView>
  </sheetViews>
  <sheetFormatPr defaultColWidth="9.140625" defaultRowHeight="15"/>
  <cols>
    <col min="1" max="1" width="0.13671875" style="0" customWidth="1"/>
    <col min="2" max="2" width="17.7109375" style="0" customWidth="1"/>
    <col min="3" max="3" width="40.7109375" style="0" customWidth="1"/>
    <col min="4" max="8" width="15.7109375" style="0" customWidth="1"/>
    <col min="9" max="9" width="40.7109375" style="0" customWidth="1"/>
  </cols>
  <sheetData>
    <row r="1" ht="15.75">
      <c r="I1" s="1"/>
    </row>
    <row r="2" spans="2:9" ht="25.5">
      <c r="B2" s="2"/>
      <c r="I2" s="1"/>
    </row>
    <row r="3" ht="15.75">
      <c r="I3" s="1"/>
    </row>
    <row r="5" spans="2:14" ht="16.5" customHeight="1">
      <c r="B5" s="49" t="s">
        <v>85</v>
      </c>
      <c r="C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5"/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</row>
    <row r="7" spans="1:15" ht="18.75">
      <c r="A7" s="7"/>
      <c r="B7" s="7"/>
      <c r="C7" s="7"/>
      <c r="I7" s="50" t="s">
        <v>0</v>
      </c>
      <c r="K7" s="50"/>
      <c r="O7" s="8"/>
    </row>
    <row r="8" spans="1:15" ht="18.75">
      <c r="A8" s="7"/>
      <c r="B8" s="7"/>
      <c r="C8" s="7"/>
      <c r="E8" s="9"/>
      <c r="F8" s="9"/>
      <c r="G8" s="9"/>
      <c r="H8" s="88"/>
      <c r="I8" s="89" t="s">
        <v>81</v>
      </c>
      <c r="J8" s="9"/>
      <c r="K8" s="14"/>
      <c r="O8" s="11"/>
    </row>
    <row r="9" spans="1:11" ht="18.75">
      <c r="A9" s="7"/>
      <c r="B9" s="7"/>
      <c r="C9" s="7"/>
      <c r="D9" s="7"/>
      <c r="E9" s="12"/>
      <c r="F9" s="12"/>
      <c r="G9" s="12"/>
      <c r="H9" s="88"/>
      <c r="I9" s="89" t="s">
        <v>79</v>
      </c>
      <c r="J9" s="13"/>
      <c r="K9" s="7"/>
    </row>
    <row r="10" spans="1:10" ht="18.75">
      <c r="A10" s="7"/>
      <c r="B10" s="7"/>
      <c r="C10" s="7"/>
      <c r="D10" s="7"/>
      <c r="E10" s="12"/>
      <c r="F10" s="9"/>
      <c r="G10" s="12"/>
      <c r="H10" s="88"/>
      <c r="I10" s="89" t="s">
        <v>80</v>
      </c>
      <c r="J10" s="9"/>
    </row>
    <row r="11" spans="1:10" ht="24" customHeight="1">
      <c r="A11" s="7"/>
      <c r="B11" s="7"/>
      <c r="C11" s="7"/>
      <c r="D11" s="7"/>
      <c r="E11" s="12"/>
      <c r="F11" s="9"/>
      <c r="G11" s="12"/>
      <c r="H11" s="88"/>
      <c r="I11" s="89" t="s">
        <v>82</v>
      </c>
      <c r="J11" s="9"/>
    </row>
    <row r="12" spans="1:10" ht="21.75" customHeight="1">
      <c r="A12" s="7"/>
      <c r="B12" s="7"/>
      <c r="C12" s="7"/>
      <c r="D12" s="7"/>
      <c r="G12" s="7"/>
      <c r="H12" s="14" t="s">
        <v>1</v>
      </c>
      <c r="J12" s="14"/>
    </row>
    <row r="13" spans="2:14" ht="15.75" customHeight="1">
      <c r="B13" s="11"/>
      <c r="C13" s="15"/>
      <c r="D13" s="15"/>
      <c r="E13" s="15"/>
      <c r="F13" s="15"/>
      <c r="G13" s="15"/>
      <c r="H13" s="15"/>
      <c r="I13" s="15"/>
      <c r="J13" s="5"/>
      <c r="K13" s="5"/>
      <c r="L13" s="5"/>
      <c r="M13" s="5"/>
      <c r="N13" s="5"/>
    </row>
    <row r="14" spans="1:14" ht="15.75">
      <c r="A14" s="6"/>
      <c r="B14" s="6"/>
      <c r="C14" s="6"/>
      <c r="D14" s="6"/>
      <c r="E14" s="6"/>
      <c r="F14" s="6"/>
      <c r="G14" s="6"/>
      <c r="H14" s="6"/>
      <c r="I14" s="6"/>
      <c r="J14" s="5"/>
      <c r="K14" s="5"/>
      <c r="L14" s="5"/>
      <c r="M14" s="5"/>
      <c r="N14" s="5"/>
    </row>
    <row r="15" spans="2:14" ht="15.75" customHeight="1">
      <c r="B15" s="16"/>
      <c r="C15" s="17"/>
      <c r="D15" s="17"/>
      <c r="E15" s="17"/>
      <c r="F15" s="17"/>
      <c r="G15" s="17"/>
      <c r="H15" s="17"/>
      <c r="I15" s="17"/>
      <c r="J15" s="5"/>
      <c r="K15" s="5"/>
      <c r="L15" s="5"/>
      <c r="M15" s="5"/>
      <c r="N15" s="5"/>
    </row>
    <row r="16" ht="15.75" thickBot="1"/>
    <row r="17" spans="2:9" s="18" customFormat="1" ht="15.75">
      <c r="B17" s="119" t="s">
        <v>2</v>
      </c>
      <c r="C17" s="121" t="s">
        <v>39</v>
      </c>
      <c r="D17" s="113" t="s">
        <v>84</v>
      </c>
      <c r="E17" s="113"/>
      <c r="F17" s="113"/>
      <c r="G17" s="113"/>
      <c r="H17" s="113"/>
      <c r="I17" s="123" t="s">
        <v>40</v>
      </c>
    </row>
    <row r="18" spans="2:9" s="18" customFormat="1" ht="15.75">
      <c r="B18" s="120"/>
      <c r="C18" s="122"/>
      <c r="D18" s="20" t="s">
        <v>41</v>
      </c>
      <c r="E18" s="20" t="s">
        <v>6</v>
      </c>
      <c r="F18" s="20" t="s">
        <v>7</v>
      </c>
      <c r="G18" s="20" t="s">
        <v>8</v>
      </c>
      <c r="H18" s="20" t="s">
        <v>9</v>
      </c>
      <c r="I18" s="124"/>
    </row>
    <row r="19" spans="2:9" s="18" customFormat="1" ht="16.5" thickBot="1">
      <c r="B19" s="120"/>
      <c r="C19" s="122"/>
      <c r="D19" s="20" t="s">
        <v>42</v>
      </c>
      <c r="E19" s="20" t="s">
        <v>11</v>
      </c>
      <c r="F19" s="20" t="s">
        <v>11</v>
      </c>
      <c r="G19" s="20" t="s">
        <v>11</v>
      </c>
      <c r="H19" s="20" t="s">
        <v>11</v>
      </c>
      <c r="I19" s="124"/>
    </row>
    <row r="20" spans="2:9" s="18" customFormat="1" ht="16.5">
      <c r="B20" s="51">
        <v>1</v>
      </c>
      <c r="C20" s="52" t="s">
        <v>43</v>
      </c>
      <c r="D20" s="100">
        <f>SUM(E20:H20)</f>
        <v>4.786</v>
      </c>
      <c r="E20" s="53">
        <f>SUM(E21,E27,E28,E29)</f>
        <v>0</v>
      </c>
      <c r="F20" s="53">
        <f>SUM(F21,F27,F28,F29)</f>
        <v>0</v>
      </c>
      <c r="G20" s="53">
        <f>SUM(G21,G27,G28,G29)</f>
        <v>0</v>
      </c>
      <c r="H20" s="100">
        <f>SUM(H21,H27,H28,H29)</f>
        <v>4.786</v>
      </c>
      <c r="I20" s="54"/>
    </row>
    <row r="21" spans="2:9" s="18" customFormat="1" ht="31.5">
      <c r="B21" s="55" t="s">
        <v>15</v>
      </c>
      <c r="C21" s="56" t="s">
        <v>44</v>
      </c>
      <c r="D21" s="101">
        <f aca="true" t="shared" si="0" ref="D21:D37">SUM(E21:H21)</f>
        <v>1.496</v>
      </c>
      <c r="E21" s="58"/>
      <c r="F21" s="58"/>
      <c r="G21" s="58"/>
      <c r="H21" s="101">
        <f>H22</f>
        <v>1.496</v>
      </c>
      <c r="I21" s="59"/>
    </row>
    <row r="22" spans="2:9" s="18" customFormat="1" ht="31.5">
      <c r="B22" s="60" t="s">
        <v>45</v>
      </c>
      <c r="C22" s="61" t="s">
        <v>46</v>
      </c>
      <c r="D22" s="101">
        <v>1.496</v>
      </c>
      <c r="E22" s="58"/>
      <c r="F22" s="58"/>
      <c r="G22" s="104"/>
      <c r="H22" s="106">
        <v>1.496</v>
      </c>
      <c r="I22" s="105"/>
    </row>
    <row r="23" spans="2:9" s="18" customFormat="1" ht="31.5">
      <c r="B23" s="60" t="s">
        <v>47</v>
      </c>
      <c r="C23" s="61" t="s">
        <v>48</v>
      </c>
      <c r="D23" s="101">
        <f t="shared" si="0"/>
        <v>0</v>
      </c>
      <c r="E23" s="58"/>
      <c r="F23" s="58"/>
      <c r="G23" s="58"/>
      <c r="H23" s="102"/>
      <c r="I23" s="59"/>
    </row>
    <row r="24" spans="2:9" s="18" customFormat="1" ht="47.25">
      <c r="B24" s="60" t="s">
        <v>49</v>
      </c>
      <c r="C24" s="61" t="s">
        <v>50</v>
      </c>
      <c r="D24" s="101">
        <f t="shared" si="0"/>
        <v>0</v>
      </c>
      <c r="E24" s="62">
        <f>SUM(E25,E26)</f>
        <v>0</v>
      </c>
      <c r="F24" s="62">
        <f>SUM(F25,F26)</f>
        <v>0</v>
      </c>
      <c r="G24" s="62">
        <f>SUM(G25,G26)</f>
        <v>0</v>
      </c>
      <c r="H24" s="103">
        <f>SUM(H25,H26)</f>
        <v>0</v>
      </c>
      <c r="I24" s="59"/>
    </row>
    <row r="25" spans="2:9" s="18" customFormat="1" ht="31.5">
      <c r="B25" s="60" t="s">
        <v>51</v>
      </c>
      <c r="C25" s="61" t="s">
        <v>52</v>
      </c>
      <c r="D25" s="101">
        <f t="shared" si="0"/>
        <v>0</v>
      </c>
      <c r="E25" s="58"/>
      <c r="F25" s="58"/>
      <c r="G25" s="58"/>
      <c r="H25" s="102"/>
      <c r="I25" s="59"/>
    </row>
    <row r="26" spans="2:9" s="18" customFormat="1" ht="31.5">
      <c r="B26" s="60" t="s">
        <v>53</v>
      </c>
      <c r="C26" s="61" t="s">
        <v>54</v>
      </c>
      <c r="D26" s="101">
        <f t="shared" si="0"/>
        <v>0</v>
      </c>
      <c r="E26" s="58"/>
      <c r="F26" s="58"/>
      <c r="G26" s="58"/>
      <c r="H26" s="102"/>
      <c r="I26" s="59"/>
    </row>
    <row r="27" spans="2:9" s="18" customFormat="1" ht="16.5">
      <c r="B27" s="55" t="s">
        <v>18</v>
      </c>
      <c r="C27" s="56" t="s">
        <v>55</v>
      </c>
      <c r="D27" s="101">
        <v>2.56</v>
      </c>
      <c r="E27" s="63"/>
      <c r="F27" s="63"/>
      <c r="G27" s="107"/>
      <c r="H27" s="106">
        <v>2.56</v>
      </c>
      <c r="I27" s="105"/>
    </row>
    <row r="28" spans="2:9" s="18" customFormat="1" ht="16.5">
      <c r="B28" s="55" t="s">
        <v>20</v>
      </c>
      <c r="C28" s="56" t="s">
        <v>56</v>
      </c>
      <c r="D28" s="101">
        <v>0.73</v>
      </c>
      <c r="E28" s="63"/>
      <c r="F28" s="63"/>
      <c r="G28" s="107"/>
      <c r="H28" s="106">
        <v>0.73</v>
      </c>
      <c r="I28" s="105"/>
    </row>
    <row r="29" spans="2:9" s="18" customFormat="1" ht="16.5">
      <c r="B29" s="55" t="s">
        <v>22</v>
      </c>
      <c r="C29" s="56" t="s">
        <v>57</v>
      </c>
      <c r="D29" s="57">
        <f t="shared" si="0"/>
        <v>0</v>
      </c>
      <c r="E29" s="63"/>
      <c r="F29" s="63"/>
      <c r="G29" s="63"/>
      <c r="H29" s="63"/>
      <c r="I29" s="59"/>
    </row>
    <row r="30" spans="2:9" s="18" customFormat="1" ht="16.5">
      <c r="B30" s="60" t="s">
        <v>58</v>
      </c>
      <c r="C30" s="61" t="s">
        <v>59</v>
      </c>
      <c r="D30" s="57">
        <f t="shared" si="0"/>
        <v>0</v>
      </c>
      <c r="E30" s="58"/>
      <c r="F30" s="58"/>
      <c r="G30" s="58"/>
      <c r="H30" s="58"/>
      <c r="I30" s="59"/>
    </row>
    <row r="31" spans="2:9" s="18" customFormat="1" ht="16.5">
      <c r="B31" s="64" t="s">
        <v>60</v>
      </c>
      <c r="C31" s="65" t="s">
        <v>61</v>
      </c>
      <c r="D31" s="57">
        <f t="shared" si="0"/>
        <v>2.343</v>
      </c>
      <c r="E31" s="66">
        <f>SUM(E32:E37)</f>
        <v>0</v>
      </c>
      <c r="F31" s="66">
        <f>SUM(F32:F37)</f>
        <v>0</v>
      </c>
      <c r="G31" s="66">
        <f>SUM(G32:G37)</f>
        <v>0</v>
      </c>
      <c r="H31" s="66">
        <f>SUM(H32:H37)</f>
        <v>2.343</v>
      </c>
      <c r="I31" s="59"/>
    </row>
    <row r="32" spans="2:9" s="18" customFormat="1" ht="16.5">
      <c r="B32" s="55" t="s">
        <v>29</v>
      </c>
      <c r="C32" s="56" t="s">
        <v>62</v>
      </c>
      <c r="D32" s="57">
        <f t="shared" si="0"/>
        <v>0</v>
      </c>
      <c r="E32" s="63"/>
      <c r="F32" s="63"/>
      <c r="G32" s="63"/>
      <c r="H32" s="63"/>
      <c r="I32" s="59"/>
    </row>
    <row r="33" spans="2:9" s="18" customFormat="1" ht="16.5">
      <c r="B33" s="55" t="s">
        <v>31</v>
      </c>
      <c r="C33" s="56" t="s">
        <v>95</v>
      </c>
      <c r="D33" s="57">
        <v>2.343</v>
      </c>
      <c r="E33" s="63"/>
      <c r="F33" s="63"/>
      <c r="G33" s="63"/>
      <c r="H33" s="63">
        <v>2.343</v>
      </c>
      <c r="I33" s="59"/>
    </row>
    <row r="34" spans="2:9" s="18" customFormat="1" ht="16.5">
      <c r="B34" s="55" t="s">
        <v>63</v>
      </c>
      <c r="C34" s="56" t="s">
        <v>64</v>
      </c>
      <c r="D34" s="57">
        <f t="shared" si="0"/>
        <v>0</v>
      </c>
      <c r="E34" s="63"/>
      <c r="F34" s="63"/>
      <c r="G34" s="63"/>
      <c r="H34" s="63"/>
      <c r="I34" s="59"/>
    </row>
    <row r="35" spans="2:9" s="18" customFormat="1" ht="16.5">
      <c r="B35" s="55" t="s">
        <v>65</v>
      </c>
      <c r="C35" s="56" t="s">
        <v>66</v>
      </c>
      <c r="D35" s="57">
        <f t="shared" si="0"/>
        <v>0</v>
      </c>
      <c r="E35" s="63"/>
      <c r="F35" s="63"/>
      <c r="G35" s="63"/>
      <c r="H35" s="63"/>
      <c r="I35" s="59"/>
    </row>
    <row r="36" spans="2:9" s="18" customFormat="1" ht="16.5">
      <c r="B36" s="55" t="s">
        <v>67</v>
      </c>
      <c r="C36" s="56" t="s">
        <v>68</v>
      </c>
      <c r="D36" s="57">
        <f t="shared" si="0"/>
        <v>0</v>
      </c>
      <c r="E36" s="63"/>
      <c r="F36" s="63"/>
      <c r="G36" s="63"/>
      <c r="H36" s="63"/>
      <c r="I36" s="59"/>
    </row>
    <row r="37" spans="2:9" s="18" customFormat="1" ht="17.25" thickBot="1">
      <c r="B37" s="67" t="s">
        <v>69</v>
      </c>
      <c r="C37" s="68" t="s">
        <v>70</v>
      </c>
      <c r="D37" s="69">
        <f t="shared" si="0"/>
        <v>0</v>
      </c>
      <c r="E37" s="70"/>
      <c r="F37" s="70"/>
      <c r="G37" s="70"/>
      <c r="H37" s="70"/>
      <c r="I37" s="71"/>
    </row>
    <row r="38" spans="2:9" s="18" customFormat="1" ht="17.25" thickBot="1">
      <c r="B38" s="67"/>
      <c r="C38" s="68" t="s">
        <v>96</v>
      </c>
      <c r="D38" s="69">
        <f>D31+D20</f>
        <v>7.129</v>
      </c>
      <c r="E38" s="70"/>
      <c r="F38" s="70"/>
      <c r="G38" s="70"/>
      <c r="H38" s="69">
        <f>H31+H20</f>
        <v>7.129</v>
      </c>
      <c r="I38" s="71"/>
    </row>
  </sheetData>
  <sheetProtection/>
  <mergeCells count="4">
    <mergeCell ref="B17:B19"/>
    <mergeCell ref="C17:C19"/>
    <mergeCell ref="D17:H17"/>
    <mergeCell ref="I17:I19"/>
  </mergeCells>
  <conditionalFormatting sqref="D20:I37">
    <cfRule type="cellIs" priority="2" dxfId="16" operator="equal" stopIfTrue="1">
      <formula>0</formula>
    </cfRule>
  </conditionalFormatting>
  <conditionalFormatting sqref="D38:I38">
    <cfRule type="cellIs" priority="1" dxfId="16" operator="equal" stopIfTrue="1">
      <formula>0</formula>
    </cfRule>
  </conditionalFormatting>
  <dataValidations count="2">
    <dataValidation type="decimal" operator="greaterThan" allowBlank="1" showInputMessage="1" showErrorMessage="1" errorTitle="ОШИБКА ВВОДА" error="можно вводить только числаНеобходимо вводить только числа с использованием точки в качестве десятичного разделителя" sqref="E21:H23">
      <formula1>-999999</formula1>
    </dataValidation>
    <dataValidation type="decimal" operator="greaterThan" allowBlank="1" showInputMessage="1" showErrorMessage="1" error="можно вводить только числа" sqref="D20:D37">
      <formula1>-999999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zoomScale="70" zoomScaleNormal="70" zoomScalePageLayoutView="0" workbookViewId="0" topLeftCell="A4">
      <selection activeCell="R37" sqref="R37"/>
    </sheetView>
  </sheetViews>
  <sheetFormatPr defaultColWidth="9.140625" defaultRowHeight="15"/>
  <cols>
    <col min="1" max="1" width="0.13671875" style="0" customWidth="1"/>
    <col min="2" max="2" width="15.7109375" style="0" customWidth="1"/>
    <col min="3" max="3" width="40.7109375" style="0" customWidth="1"/>
    <col min="4" max="13" width="15.7109375" style="0" customWidth="1"/>
    <col min="227" max="227" width="0.13671875" style="0" customWidth="1"/>
    <col min="228" max="228" width="15.7109375" style="0" customWidth="1"/>
    <col min="229" max="229" width="40.7109375" style="0" customWidth="1"/>
    <col min="230" max="16384" width="15.7109375" style="0" customWidth="1"/>
  </cols>
  <sheetData>
    <row r="1" ht="54" customHeight="1"/>
    <row r="2" ht="15.75">
      <c r="M2" s="1"/>
    </row>
    <row r="3" spans="2:13" ht="25.5">
      <c r="B3" s="2"/>
      <c r="M3" s="1"/>
    </row>
    <row r="4" ht="15.75">
      <c r="M4" s="1"/>
    </row>
    <row r="6" spans="2:5" ht="16.5" customHeight="1">
      <c r="B6" s="49" t="s">
        <v>71</v>
      </c>
      <c r="C6" s="4"/>
      <c r="D6" s="4"/>
      <c r="E6" s="4"/>
    </row>
    <row r="7" spans="1:5" ht="15.75">
      <c r="A7" s="5"/>
      <c r="B7" s="6"/>
      <c r="C7" s="6"/>
      <c r="D7" s="6"/>
      <c r="E7" s="5"/>
    </row>
    <row r="8" spans="1:13" ht="18.75">
      <c r="A8" s="7"/>
      <c r="B8" s="7"/>
      <c r="C8" s="7"/>
      <c r="E8" s="50"/>
      <c r="F8" s="8"/>
      <c r="L8" s="109" t="s">
        <v>0</v>
      </c>
      <c r="M8" s="109"/>
    </row>
    <row r="9" spans="1:14" ht="18.75">
      <c r="A9" s="7"/>
      <c r="B9" s="7"/>
      <c r="C9" s="7"/>
      <c r="E9" s="14"/>
      <c r="F9" s="11"/>
      <c r="L9" s="88"/>
      <c r="M9" s="89" t="s">
        <v>81</v>
      </c>
      <c r="N9" s="9"/>
    </row>
    <row r="10" spans="1:14" ht="18.75">
      <c r="A10" s="7"/>
      <c r="B10" s="7"/>
      <c r="C10" s="7"/>
      <c r="D10" s="7"/>
      <c r="E10" s="7"/>
      <c r="L10" s="88"/>
      <c r="M10" s="89" t="s">
        <v>79</v>
      </c>
      <c r="N10" s="9"/>
    </row>
    <row r="11" spans="1:14" ht="18.75">
      <c r="A11" s="7"/>
      <c r="B11" s="7"/>
      <c r="C11" s="7"/>
      <c r="D11" s="7"/>
      <c r="L11" s="88"/>
      <c r="M11" s="89" t="s">
        <v>80</v>
      </c>
      <c r="N11" s="9"/>
    </row>
    <row r="12" spans="1:14" ht="24" customHeight="1">
      <c r="A12" s="7"/>
      <c r="B12" s="7"/>
      <c r="C12" s="7"/>
      <c r="D12" s="7"/>
      <c r="L12" s="88"/>
      <c r="M12" s="89" t="s">
        <v>82</v>
      </c>
      <c r="N12" s="9"/>
    </row>
    <row r="13" spans="1:4" ht="21.75" customHeight="1">
      <c r="A13" s="7"/>
      <c r="B13" s="7"/>
      <c r="C13" s="7"/>
      <c r="D13" s="7"/>
    </row>
    <row r="14" spans="2:5" ht="15.75" customHeight="1">
      <c r="B14" s="11"/>
      <c r="C14" s="15"/>
      <c r="D14" s="15"/>
      <c r="E14" s="5"/>
    </row>
    <row r="15" spans="1:5" ht="15.75">
      <c r="A15" s="6"/>
      <c r="B15" s="6"/>
      <c r="C15" s="6"/>
      <c r="D15" s="6"/>
      <c r="E15" s="5"/>
    </row>
    <row r="16" spans="2:5" ht="15.75" customHeight="1">
      <c r="B16" s="16"/>
      <c r="C16" s="17"/>
      <c r="D16" s="17"/>
      <c r="E16" s="5"/>
    </row>
    <row r="17" ht="15.75" thickBot="1"/>
    <row r="18" spans="2:13" s="18" customFormat="1" ht="12.75">
      <c r="B18" s="125" t="s">
        <v>72</v>
      </c>
      <c r="C18" s="128" t="s">
        <v>73</v>
      </c>
      <c r="D18" s="131" t="s">
        <v>77</v>
      </c>
      <c r="E18" s="132"/>
      <c r="F18" s="132"/>
      <c r="G18" s="132"/>
      <c r="H18" s="133"/>
      <c r="I18" s="132" t="s">
        <v>78</v>
      </c>
      <c r="J18" s="132"/>
      <c r="K18" s="132"/>
      <c r="L18" s="132"/>
      <c r="M18" s="133"/>
    </row>
    <row r="19" spans="2:13" s="18" customFormat="1" ht="12.75">
      <c r="B19" s="126"/>
      <c r="C19" s="129"/>
      <c r="D19" s="134"/>
      <c r="E19" s="135"/>
      <c r="F19" s="135"/>
      <c r="G19" s="135"/>
      <c r="H19" s="136"/>
      <c r="I19" s="135"/>
      <c r="J19" s="135"/>
      <c r="K19" s="135"/>
      <c r="L19" s="135"/>
      <c r="M19" s="136"/>
    </row>
    <row r="20" spans="2:13" s="18" customFormat="1" ht="15.75" customHeight="1">
      <c r="B20" s="126"/>
      <c r="C20" s="129"/>
      <c r="D20" s="137" t="s">
        <v>76</v>
      </c>
      <c r="E20" s="138"/>
      <c r="F20" s="138"/>
      <c r="G20" s="138"/>
      <c r="H20" s="139"/>
      <c r="I20" s="137" t="s">
        <v>76</v>
      </c>
      <c r="J20" s="138"/>
      <c r="K20" s="138"/>
      <c r="L20" s="138"/>
      <c r="M20" s="139"/>
    </row>
    <row r="21" spans="2:13" s="18" customFormat="1" ht="15.75">
      <c r="B21" s="126"/>
      <c r="C21" s="129"/>
      <c r="D21" s="140" t="s">
        <v>75</v>
      </c>
      <c r="E21" s="141"/>
      <c r="F21" s="141"/>
      <c r="G21" s="141"/>
      <c r="H21" s="142"/>
      <c r="I21" s="140" t="s">
        <v>75</v>
      </c>
      <c r="J21" s="141"/>
      <c r="K21" s="141"/>
      <c r="L21" s="141"/>
      <c r="M21" s="142"/>
    </row>
    <row r="22" spans="2:13" s="18" customFormat="1" ht="32.25" thickBot="1">
      <c r="B22" s="127"/>
      <c r="C22" s="130"/>
      <c r="D22" s="72" t="s">
        <v>86</v>
      </c>
      <c r="E22" s="72" t="s">
        <v>87</v>
      </c>
      <c r="F22" s="72" t="s">
        <v>88</v>
      </c>
      <c r="G22" s="73" t="s">
        <v>89</v>
      </c>
      <c r="H22" s="74" t="s">
        <v>90</v>
      </c>
      <c r="I22" s="72" t="s">
        <v>86</v>
      </c>
      <c r="J22" s="72" t="s">
        <v>87</v>
      </c>
      <c r="K22" s="72" t="s">
        <v>88</v>
      </c>
      <c r="L22" s="73" t="s">
        <v>89</v>
      </c>
      <c r="M22" s="74" t="s">
        <v>90</v>
      </c>
    </row>
    <row r="23" spans="2:13" s="18" customFormat="1" ht="18.75">
      <c r="B23" s="82">
        <v>1</v>
      </c>
      <c r="C23" s="83">
        <v>2</v>
      </c>
      <c r="D23" s="82">
        <v>3</v>
      </c>
      <c r="E23" s="83">
        <v>4</v>
      </c>
      <c r="F23" s="82">
        <v>5</v>
      </c>
      <c r="G23" s="83">
        <v>6</v>
      </c>
      <c r="H23" s="82">
        <v>7</v>
      </c>
      <c r="I23" s="83">
        <v>8</v>
      </c>
      <c r="J23" s="82">
        <v>9</v>
      </c>
      <c r="K23" s="83">
        <v>10</v>
      </c>
      <c r="L23" s="82">
        <v>11</v>
      </c>
      <c r="M23" s="83">
        <v>12</v>
      </c>
    </row>
    <row r="24" spans="2:13" s="18" customFormat="1" ht="141.75">
      <c r="B24" s="80">
        <v>1</v>
      </c>
      <c r="C24" s="86" t="s">
        <v>93</v>
      </c>
      <c r="D24" s="81"/>
      <c r="E24" s="81"/>
      <c r="F24" s="81"/>
      <c r="G24" s="97">
        <v>2</v>
      </c>
      <c r="H24" s="98">
        <f>D24+E24+F24+G24</f>
        <v>2</v>
      </c>
      <c r="I24" s="81"/>
      <c r="J24" s="81"/>
      <c r="K24" s="81"/>
      <c r="L24" s="97">
        <v>2</v>
      </c>
      <c r="M24" s="98">
        <f>I24+J24+K24+L24</f>
        <v>2</v>
      </c>
    </row>
    <row r="25" spans="2:13" s="18" customFormat="1" ht="70.5" customHeight="1">
      <c r="B25" s="75">
        <v>2</v>
      </c>
      <c r="C25" s="86" t="s">
        <v>92</v>
      </c>
      <c r="D25" s="76"/>
      <c r="E25" s="76"/>
      <c r="F25" s="76"/>
      <c r="G25" s="87">
        <v>0.4</v>
      </c>
      <c r="H25" s="96">
        <f>D25+E25+F25+G25</f>
        <v>0.4</v>
      </c>
      <c r="I25" s="76"/>
      <c r="J25" s="76"/>
      <c r="K25" s="76"/>
      <c r="L25" s="87">
        <v>0.32</v>
      </c>
      <c r="M25" s="96">
        <f>I25+J25+K25+L25</f>
        <v>0.32</v>
      </c>
    </row>
    <row r="26" spans="2:13" s="18" customFormat="1" ht="15.75" hidden="1">
      <c r="B26" s="75"/>
      <c r="C26" s="86"/>
      <c r="D26" s="76"/>
      <c r="E26" s="76"/>
      <c r="F26" s="76"/>
      <c r="G26" s="87"/>
      <c r="H26" s="90"/>
      <c r="I26" s="76"/>
      <c r="J26" s="76"/>
      <c r="K26" s="76"/>
      <c r="L26" s="87"/>
      <c r="M26" s="90"/>
    </row>
    <row r="27" spans="2:13" s="18" customFormat="1" ht="15.75" hidden="1">
      <c r="B27" s="75"/>
      <c r="C27" s="86"/>
      <c r="D27" s="76"/>
      <c r="E27" s="76"/>
      <c r="F27" s="76"/>
      <c r="G27" s="87"/>
      <c r="H27" s="90"/>
      <c r="I27" s="76"/>
      <c r="J27" s="76"/>
      <c r="K27" s="76"/>
      <c r="L27" s="87"/>
      <c r="M27" s="90"/>
    </row>
    <row r="28" spans="2:13" s="18" customFormat="1" ht="15.75" hidden="1">
      <c r="B28" s="75"/>
      <c r="C28" s="86"/>
      <c r="D28" s="76"/>
      <c r="E28" s="76"/>
      <c r="F28" s="76"/>
      <c r="G28" s="87"/>
      <c r="H28" s="90"/>
      <c r="I28" s="76"/>
      <c r="J28" s="76"/>
      <c r="K28" s="76"/>
      <c r="L28" s="87"/>
      <c r="M28" s="90"/>
    </row>
    <row r="29" spans="2:13" ht="15.75" hidden="1">
      <c r="B29" s="75"/>
      <c r="C29" s="86"/>
      <c r="D29" s="76"/>
      <c r="E29" s="76"/>
      <c r="F29" s="76"/>
      <c r="G29" s="76"/>
      <c r="H29" s="77"/>
      <c r="I29" s="76"/>
      <c r="J29" s="76"/>
      <c r="K29" s="76"/>
      <c r="L29" s="76"/>
      <c r="M29" s="77"/>
    </row>
  </sheetData>
  <sheetProtection/>
  <mergeCells count="9">
    <mergeCell ref="L8:M8"/>
    <mergeCell ref="B18:B22"/>
    <mergeCell ref="C18:C22"/>
    <mergeCell ref="D18:H19"/>
    <mergeCell ref="I18:M19"/>
    <mergeCell ref="D20:H20"/>
    <mergeCell ref="I20:M20"/>
    <mergeCell ref="D21:H21"/>
    <mergeCell ref="I21:M21"/>
  </mergeCells>
  <conditionalFormatting sqref="B18:M19 B20:D21 B22:M23 D24:F28 H24:K28 B24:B29 D29:M29">
    <cfRule type="cellIs" priority="14" dxfId="16" operator="equal" stopIfTrue="1">
      <formula>0</formula>
    </cfRule>
  </conditionalFormatting>
  <conditionalFormatting sqref="I20">
    <cfRule type="cellIs" priority="13" dxfId="16" operator="equal" stopIfTrue="1">
      <formula>0</formula>
    </cfRule>
  </conditionalFormatting>
  <conditionalFormatting sqref="I21">
    <cfRule type="cellIs" priority="12" dxfId="16" operator="equal" stopIfTrue="1">
      <formula>0</formula>
    </cfRule>
  </conditionalFormatting>
  <conditionalFormatting sqref="G24:G28">
    <cfRule type="cellIs" priority="5" dxfId="16" operator="equal" stopIfTrue="1">
      <formula>0</formula>
    </cfRule>
  </conditionalFormatting>
  <conditionalFormatting sqref="M25:M28">
    <cfRule type="cellIs" priority="4" dxfId="16" operator="equal" stopIfTrue="1">
      <formula>0</formula>
    </cfRule>
  </conditionalFormatting>
  <conditionalFormatting sqref="L25:L28">
    <cfRule type="cellIs" priority="3" dxfId="16" operator="equal" stopIfTrue="1">
      <formula>0</formula>
    </cfRule>
  </conditionalFormatting>
  <conditionalFormatting sqref="M24">
    <cfRule type="cellIs" priority="2" dxfId="16" operator="equal" stopIfTrue="1">
      <formula>0</formula>
    </cfRule>
  </conditionalFormatting>
  <conditionalFormatting sqref="L24">
    <cfRule type="cellIs" priority="1" dxfId="16" operator="equal" stopIfTrue="1">
      <formula>0</formula>
    </cfRule>
  </conditionalFormatting>
  <dataValidations count="3">
    <dataValidation type="decimal" operator="greaterThanOrEqual" allowBlank="1" showInputMessage="1" showErrorMessage="1" errorTitle="ОШИБКА ВВОДА" error="Необходимо вводить только числа с использованием точки в качестве десятичного разделителя" sqref="HV65516:IK65536">
      <formula1>0</formula1>
    </dataValidation>
    <dataValidation type="decimal" operator="greaterThanOrEqual" allowBlank="1" showInputMessage="1" showErrorMessage="1" error="можно вводить числа &gt;=0" sqref="IL65516:IO65536">
      <formula1>0</formula1>
    </dataValidation>
    <dataValidation type="decimal" operator="greaterThan" allowBlank="1" showInputMessage="1" showErrorMessage="1" errorTitle="ОШИБКА ВВОДА" error="Необходимо вводить только числа с использованием точки в качестве десятичного разделителя" sqref="G24:G28 L24:L28">
      <formula1>-999999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реализации инвестиционной программы на 2019 год</dc:title>
  <dc:subject/>
  <dc:creator/>
  <cp:keywords/>
  <dc:description/>
  <cp:lastModifiedBy/>
  <dcterms:created xsi:type="dcterms:W3CDTF">2015-06-05T18:19:34Z</dcterms:created>
  <dcterms:modified xsi:type="dcterms:W3CDTF">2019-03-15T11:45:21Z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XXJ7TYMEEKJ2-6340-194</vt:lpwstr>
  </property>
  <property fmtid="{D5CDD505-2E9C-101B-9397-08002B2CF9AE}" pid="4" name="_dlc_DocIdItemGu">
    <vt:lpwstr>719e1db7-7f09-4a1c-833a-9db1ff0da740</vt:lpwstr>
  </property>
  <property fmtid="{D5CDD505-2E9C-101B-9397-08002B2CF9AE}" pid="5" name="_dlc_DocIdU">
    <vt:lpwstr>https://vip.gov.mari.ru/mecon/_layouts/DocIdRedir.aspx?ID=XXJ7TYMEEKJ2-6340-194, XXJ7TYMEEKJ2-6340-194</vt:lpwstr>
  </property>
  <property fmtid="{D5CDD505-2E9C-101B-9397-08002B2CF9AE}" pid="6" name="Пап">
    <vt:lpwstr>2019 год</vt:lpwstr>
  </property>
  <property fmtid="{D5CDD505-2E9C-101B-9397-08002B2CF9AE}" pid="7" name="Описан">
    <vt:lpwstr/>
  </property>
</Properties>
</file>