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0" windowWidth="9720" windowHeight="11970" tabRatio="631" activeTab="1"/>
  </bookViews>
  <sheets>
    <sheet name="Стр.2" sheetId="1" r:id="rId1"/>
    <sheet name="Стр.1" sheetId="2" r:id="rId2"/>
  </sheets>
  <definedNames>
    <definedName name="_xlnm.Print_Area" localSheetId="1">'Стр.1'!$A$1:$I$96</definedName>
  </definedNames>
  <calcPr fullCalcOnLoad="1"/>
</workbook>
</file>

<file path=xl/sharedStrings.xml><?xml version="1.0" encoding="utf-8"?>
<sst xmlns="http://schemas.openxmlformats.org/spreadsheetml/2006/main" count="243" uniqueCount="216">
  <si>
    <t>Реконструкция КЛ-6 кВ Л-19 и Л-30 ПС 110 кВ Городская на РП-5</t>
  </si>
  <si>
    <t>Установка защит от дуговых коротких замыканий в ячейках выключателей 6 кВ на ПС 110 кВ Заводская</t>
  </si>
  <si>
    <t>Внедрение системы АСКУЭ</t>
  </si>
  <si>
    <t>1.2.3.1.1</t>
  </si>
  <si>
    <t>Проект создания ССПИ на ПС 110 кВ Кожино</t>
  </si>
  <si>
    <t>1.6.9</t>
  </si>
  <si>
    <t>1.6.10</t>
  </si>
  <si>
    <t>1.6.11</t>
  </si>
  <si>
    <t>Осталось профинансировать по результатам отчетного периода</t>
  </si>
  <si>
    <t>Остаток стоимости на начало года</t>
  </si>
  <si>
    <t>Объем финансирования</t>
  </si>
  <si>
    <t>Перечень инвестиционных проектов инвестиционной программы и план их финансирования</t>
  </si>
  <si>
    <t>______________ А.А. Гладких</t>
  </si>
  <si>
    <t>Зам.директора по реализации услуг</t>
  </si>
  <si>
    <t>Утверждаю</t>
  </si>
  <si>
    <t>График реализации инвестиционной программы МУП"Йошкар-Олинская ТЭЦ-1"</t>
  </si>
  <si>
    <t>МУП"Йошкар-Олинская ТЭЦ-1"</t>
  </si>
  <si>
    <t>Автотехника: передвижная электролаборатория</t>
  </si>
  <si>
    <t>1.2</t>
  </si>
  <si>
    <t>1.2.1</t>
  </si>
  <si>
    <t>1.2.2</t>
  </si>
  <si>
    <t>1.2.3</t>
  </si>
  <si>
    <t>1.2.4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</si>
  <si>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</si>
  <si>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</si>
  <si>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</si>
  <si>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0.4</t>
  </si>
  <si>
    <t>Покупка земельных участков для целей реализации инвестиционных проектов, всего</t>
  </si>
  <si>
    <t>0.5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</si>
  <si>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</si>
  <si>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</si>
  <si>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</si>
  <si>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</si>
  <si>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44 ячеек 6 кВ на ПС 110 кВ Городская, реконструкция аккумуляторной с ЩПТ, замена панели центральной сигнализации</t>
  </si>
  <si>
    <t xml:space="preserve"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 </t>
  </si>
  <si>
    <t xml:space="preserve">Замена разъединителей: 2-х ЛР и СР 110 кВ на ПС 110 кВ Заводская, замена защит силовых трансформаторов 110кВ 2 комплекта, установка 2-х выключателей 110 кВ  </t>
  </si>
  <si>
    <t>Установка защит от дуговых коротких замыканий в ячейках выключателей 6 кВ на ПС 110 кВ Витаминный</t>
  </si>
  <si>
    <t>Установка защит от дуговых коротких замыканий в ячейках выключателей 6 кВ на ПС 110 кВ Кожино</t>
  </si>
  <si>
    <t>На ПС 110кВ Кожино замена выключателей, разъединителей 110 кВ и аккумуляторной</t>
  </si>
  <si>
    <t>Реконструкция РП-8</t>
  </si>
  <si>
    <t>Реконструкция РП-3</t>
  </si>
  <si>
    <t>Реконструкция РП-15</t>
  </si>
  <si>
    <t>Замена оборудования в РУ-6(10) кВ в ТП-403, 144, 45 с камерами КСО-386 на КСО-393</t>
  </si>
  <si>
    <t>Замена оборудования в РУ-6(10) кВ в ТП-397, 400, 394 с камерами КСО-386 на КСО-393</t>
  </si>
  <si>
    <t>Замена оборудования в РУ-6(10) кВ в ТП-406, 407, 22 с камерами КСО-386 на КСО-393</t>
  </si>
  <si>
    <t>1.2.1.2.1</t>
  </si>
  <si>
    <t>1.2.1.2.2</t>
  </si>
  <si>
    <t>1.2.1.2.1.1</t>
  </si>
  <si>
    <t>1.2.1.2.1.2</t>
  </si>
  <si>
    <t>1.2.1.2.1.3</t>
  </si>
  <si>
    <t>1.2.1.2.1.4</t>
  </si>
  <si>
    <t>1.2.1.2.1.5</t>
  </si>
  <si>
    <t>1.2.1.2.1.6</t>
  </si>
  <si>
    <t>1.2.1.2.1.7</t>
  </si>
  <si>
    <t>1.2.1.2.1.8</t>
  </si>
  <si>
    <t>1.2.1.2.1.9</t>
  </si>
  <si>
    <t>1.2.1.2.1.10</t>
  </si>
  <si>
    <t>1.2.1.2.2.1</t>
  </si>
  <si>
    <t>1.2.1.2.2.2</t>
  </si>
  <si>
    <t>1.2.1.2.2.3</t>
  </si>
  <si>
    <t>1.2.1.2.2.4</t>
  </si>
  <si>
    <t>1.2.1.2.2.5</t>
  </si>
  <si>
    <t>1.2.1.2.2.6</t>
  </si>
  <si>
    <t>Модернизация, техническое перевооружение линий, всего, в том числе:</t>
  </si>
  <si>
    <t>Реконструкция КЛ-10 кВ Л-1002 и Л-1043 ПС 110 кВ Заречная на ТП-230</t>
  </si>
  <si>
    <t>Реконструкция ВЛ 0.4 кВ от ТП-139, ТП-233, ТП-393</t>
  </si>
  <si>
    <t>Реконструкция ВЛ 0.4 кВ от ТП-97, ТП-265, ТП-111, ТП-130</t>
  </si>
  <si>
    <t>Реконструкция ВЛ 0.4 кВ ТП-234,ТП-121, ТП-161</t>
  </si>
  <si>
    <t>Модернизация, техническое перевооружение ПС, всего, в том числе:</t>
  </si>
  <si>
    <t>Модернизация, техническое перевооружение РП и ТП, всего, в том числе:</t>
  </si>
  <si>
    <t>Реконструкция КЛ 6кВ, всего, в том числе:</t>
  </si>
  <si>
    <t>Реконструкция ВЛ 0.4кВ, всего, в том числе:</t>
  </si>
  <si>
    <t>1.2.2.1.2</t>
  </si>
  <si>
    <t>1.2.2.1.1.1</t>
  </si>
  <si>
    <t>1.2.2.1.1.2</t>
  </si>
  <si>
    <t>1.2.2.1.2.1</t>
  </si>
  <si>
    <t>1.2.2.1.2.2</t>
  </si>
  <si>
    <t>1.2.2.1.2.3</t>
  </si>
  <si>
    <t>1.2.2.1.2.4</t>
  </si>
  <si>
    <t>1.2.2.1.2.5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</si>
  <si>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</si>
  <si>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</si>
  <si>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</si>
  <si>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</si>
  <si>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</si>
  <si>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</si>
  <si>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</si>
  <si>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</si>
  <si>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</si>
  <si>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1.2.3.5</t>
  </si>
  <si>
    <t>1.2.3.6</t>
  </si>
  <si>
    <t>1.2.3.7</t>
  </si>
  <si>
    <t>1.2.3.8</t>
  </si>
  <si>
    <t>Реконструкция, 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</si>
  <si>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</si>
  <si>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</si>
  <si>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</t>
  </si>
  <si>
    <t>Прочее новое строительство объектов электросетевого хозяйства, всего, в том числе</t>
  </si>
  <si>
    <t>1.5</t>
  </si>
  <si>
    <t>Покупка земельных участков для целей реализации инвестиционных проектов, всего, в том числе:</t>
  </si>
  <si>
    <t>Аппарат для сварки ПВХ труб VOLZHANIN 160Э</t>
  </si>
  <si>
    <t>Установка горизонтально направленного бурения</t>
  </si>
  <si>
    <t>1.6.6</t>
  </si>
  <si>
    <t>1.6.7</t>
  </si>
  <si>
    <t>1.6.8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</si>
  <si>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</si>
  <si>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</si>
  <si>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</si>
  <si>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</si>
  <si>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</si>
  <si>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</si>
  <si>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</si>
  <si>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</si>
  <si>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Автотехника: автокран КС-55713-3В г/п 25т, УАЗ, автопогрузчик вилочный, самосвал Камаз г/п 10т, автоподъемник с двухрядной кабиной</t>
  </si>
  <si>
    <t>Автотехника: самосвал Камаз г/п 15т, автоподъемник с двухрядной кабиной, экскаватор-погрузчик со смещенной осью копания, УАЗ-3шт.</t>
  </si>
  <si>
    <t>Автотехника: экскаватор Е-140W</t>
  </si>
  <si>
    <t>Автотехника: фургон "Аварийная мастерская" на базе ГАЗ-33086 - 2шт., экскаватор-погрузчик со смещенной осью копания, автоподъемник с двухрядной кабиной</t>
  </si>
  <si>
    <t>Реконструкция ВЛ 0.4кВ от ТП-454, ТП-102, ТП-193</t>
  </si>
  <si>
    <t>Реконструкция ВЛ 0.4 кВ ТП-44,ТП-209, ТП-286, ТП-431</t>
  </si>
  <si>
    <t>ВСЕГО по инвестиционной программе, в том числе:</t>
  </si>
  <si>
    <t>Технологическое присоединение, всего</t>
  </si>
  <si>
    <t>Реконструкция, модернизация, техническое перевооружение, всего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</si>
  <si>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</si>
  <si>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</si>
  <si>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</si>
  <si>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Прочие инвестиционные проекты, всего, в том числе:</t>
  </si>
  <si>
    <t>0</t>
  </si>
  <si>
    <t>0.1</t>
  </si>
  <si>
    <t>0.2</t>
  </si>
  <si>
    <t>0.6</t>
  </si>
  <si>
    <t>1.6</t>
  </si>
  <si>
    <t>1.6.1</t>
  </si>
  <si>
    <t>1.6.2</t>
  </si>
  <si>
    <t>1.2.2.1.1</t>
  </si>
  <si>
    <t>Новое строительство КЛ-6 кВ ПС 110 кВ Заводская - ТП-310 (резерв ПС 35 кВ Северо-Западная)</t>
  </si>
  <si>
    <t>1.4.1</t>
  </si>
  <si>
    <t>1.6.3</t>
  </si>
  <si>
    <t>1.6.5</t>
  </si>
  <si>
    <t>1.6.4</t>
  </si>
  <si>
    <t>I кв.</t>
  </si>
  <si>
    <t>II кв.</t>
  </si>
  <si>
    <t>III кв.</t>
  </si>
  <si>
    <t>IV кв.</t>
  </si>
  <si>
    <t>План</t>
  </si>
  <si>
    <t xml:space="preserve">  Наименование инвестиционного проекта (группы инвестиционных проектов)</t>
  </si>
  <si>
    <t>5</t>
  </si>
  <si>
    <t>4.1.1</t>
  </si>
  <si>
    <t>Автотехника: Урал 43206-1112-61Е5 4х4 с КМУ и прицеп-роспуск двухосный односкатный, Экскаватор-погрузчик со смещенной осью копания, Асс/машина 10 куб.м.</t>
  </si>
  <si>
    <t>Номер группы инвести-ционных проектов</t>
  </si>
  <si>
    <t>4.2.1</t>
  </si>
  <si>
    <t>4.3.1</t>
  </si>
  <si>
    <t>4.4.1</t>
  </si>
  <si>
    <t>Создание ССПИ на ПС 110 кВ Кожино</t>
  </si>
  <si>
    <t>Установка быстродействующей защиты ВЛ 110 кВ ЙО ТЭЦ-2 - Кожино и ВЛ 110 кВ Чигашево - Кожино на ПС 110 кВ Кожино в соответствии с проектной документацией филиала Мариэнрго ПАО "МРСК Центра и Приволжья"</t>
  </si>
  <si>
    <t>На ПС 110 кВ Кожино замена 3 ячеек 6 кВ, замена защит силовых трансформаторов 110кВ 2 комплекта., замена защит линий 110кВ 5 комплектов</t>
  </si>
  <si>
    <t>На ПС 110кВ Студенка: замена 6 ячеек 6кВ, установка телеметрии и ограждений с видеонаблюдением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</si>
  <si>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110кВ</t>
  </si>
  <si>
    <t xml:space="preserve"> </t>
  </si>
  <si>
    <t>№ №</t>
  </si>
  <si>
    <t>Источник финансирования</t>
  </si>
  <si>
    <t>Причины отклонений</t>
  </si>
  <si>
    <t>всего</t>
  </si>
  <si>
    <t>план **</t>
  </si>
  <si>
    <t>план</t>
  </si>
  <si>
    <t>Собственные средства</t>
  </si>
  <si>
    <t>1.1</t>
  </si>
  <si>
    <t>Прибыль, направляемая на инвестиции:</t>
  </si>
  <si>
    <t>1.1.1</t>
  </si>
  <si>
    <t>в том числе инвестиционная составляющая
в тарифе</t>
  </si>
  <si>
    <t>1.1.2</t>
  </si>
  <si>
    <t>в том числе прибыль со свободного сектора</t>
  </si>
  <si>
    <t>1.1.3</t>
  </si>
  <si>
    <t>в том числе от технологического присоединения (для электросетевых компаний)</t>
  </si>
  <si>
    <t>1.1.3.1</t>
  </si>
  <si>
    <t>в том числе от технологического присоединения генерации</t>
  </si>
  <si>
    <t>1.1.3.2</t>
  </si>
  <si>
    <t>в том числе от технологического присоединения потребителей</t>
  </si>
  <si>
    <t>Амортизация</t>
  </si>
  <si>
    <t>Возврат НДС</t>
  </si>
  <si>
    <t>Прочие собственные средства</t>
  </si>
  <si>
    <t>в т.ч. Средства от доп. эмиссии акций</t>
  </si>
  <si>
    <t>2</t>
  </si>
  <si>
    <t>Привлеченные средства, в т.ч.:</t>
  </si>
  <si>
    <t>2.1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</si>
  <si>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</si>
  <si>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</si>
  <si>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</si>
  <si>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</si>
  <si>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</si>
  <si>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</si>
  <si>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</si>
  <si>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</si>
  <si>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</si>
  <si>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</si>
  <si>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Прочие привлеченные средства</t>
  </si>
  <si>
    <t>* План в соответствии с утвержденной инвестиционной программой.</t>
  </si>
  <si>
    <t>Наименование проекта</t>
  </si>
  <si>
    <t>Ввод мощностей</t>
  </si>
  <si>
    <t>Вывод мощностей</t>
  </si>
  <si>
    <t>план *</t>
  </si>
  <si>
    <t>МВт, Гкал/час, км, МВА</t>
  </si>
  <si>
    <t>1</t>
  </si>
  <si>
    <t>3</t>
  </si>
  <si>
    <t>Реконструкция ВЛ 0.4 кВ</t>
  </si>
  <si>
    <t>"Реконструкция системы электроснабжения г.Йошкар-Олы" на 2020-2024 годы" на 2021 год, млн. рублей с НДС</t>
  </si>
  <si>
    <t>"____" ___________2020</t>
  </si>
  <si>
    <t>Всего, 2021 год</t>
  </si>
  <si>
    <t>Источники финансирования инвестиционной программы на 2021 год, млн. рублей</t>
  </si>
  <si>
    <t>План ввода/вывода объектов в 2021 году</t>
  </si>
  <si>
    <t>Новое строительство КЛ 6 кВ</t>
  </si>
  <si>
    <t>Замена трансформатора на ПС 110 кВ Студенка</t>
  </si>
  <si>
    <t>год 2021</t>
  </si>
  <si>
    <t>I кв.
года 2021</t>
  </si>
  <si>
    <t>II кв.
года 2021</t>
  </si>
  <si>
    <t>III кв.
года 2021</t>
  </si>
  <si>
    <t>IV кв.
года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</si>
</sst>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0.0000"/>
    <numFmt numFmtId="177" formatCode="0.0"/>
    <numFmt numFmtId="178" formatCode="[$-FC19]d\ mmmm\ yyyy\ &quot;г.&quot;"/>
    <numFmt numFmtId="179" formatCode="0.00000"/>
    <numFmt numFmtId="180" formatCode="0.000000"/>
    <numFmt numFmtId="181" formatCode="0.0000000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SimSun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rgb="FF000000"/>
      <name val="SimSu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96" applyFont="1">
      <alignment/>
      <protection/>
    </xf>
    <xf numFmtId="0" fontId="20" fillId="0" borderId="0" xfId="96" applyFont="1" applyAlignment="1">
      <alignment vertical="center"/>
      <protection/>
    </xf>
    <xf numFmtId="0" fontId="2" fillId="0" borderId="0" xfId="637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1" fillId="0" borderId="0" xfId="100" applyFont="1" applyFill="1" applyBorder="1" applyAlignment="1">
      <alignment/>
      <protection/>
    </xf>
    <xf numFmtId="0" fontId="24" fillId="0" borderId="0" xfId="0" applyFont="1" applyFill="1" applyAlignment="1">
      <alignment/>
    </xf>
    <xf numFmtId="0" fontId="26" fillId="0" borderId="0" xfId="503" applyFont="1" applyAlignment="1">
      <alignment horizontal="center"/>
      <protection/>
    </xf>
    <xf numFmtId="0" fontId="22" fillId="0" borderId="0" xfId="503" applyFont="1" applyAlignment="1">
      <alignment horizontal="center" vertical="top"/>
      <protection/>
    </xf>
    <xf numFmtId="0" fontId="27" fillId="0" borderId="0" xfId="0" applyFont="1" applyFill="1" applyAlignment="1">
      <alignment horizontal="center"/>
    </xf>
    <xf numFmtId="0" fontId="26" fillId="0" borderId="0" xfId="503" applyFont="1" applyAlignment="1">
      <alignment vertical="center"/>
      <protection/>
    </xf>
    <xf numFmtId="0" fontId="22" fillId="0" borderId="0" xfId="503" applyFont="1" applyAlignment="1">
      <alignment vertical="top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503" applyFont="1" applyAlignment="1">
      <alignment/>
      <protection/>
    </xf>
    <xf numFmtId="0" fontId="2" fillId="0" borderId="0" xfId="0" applyFont="1" applyFill="1" applyAlignment="1">
      <alignment horizontal="center"/>
    </xf>
    <xf numFmtId="0" fontId="22" fillId="0" borderId="10" xfId="102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22" fillId="0" borderId="10" xfId="102" applyNumberFormat="1" applyFont="1" applyFill="1" applyBorder="1" applyAlignment="1">
      <alignment horizontal="center" vertical="center"/>
      <protection/>
    </xf>
    <xf numFmtId="0" fontId="22" fillId="0" borderId="10" xfId="102" applyFont="1" applyFill="1" applyBorder="1" applyAlignment="1">
      <alignment horizontal="center" vertical="center"/>
      <protection/>
    </xf>
    <xf numFmtId="0" fontId="2" fillId="0" borderId="0" xfId="91" applyFont="1" applyAlignment="1">
      <alignment/>
      <protection/>
    </xf>
    <xf numFmtId="0" fontId="22" fillId="0" borderId="0" xfId="96" applyFont="1" applyAlignment="1">
      <alignment vertical="center"/>
      <protection/>
    </xf>
    <xf numFmtId="49" fontId="0" fillId="11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2" fillId="11" borderId="10" xfId="503" applyFont="1" applyFill="1" applyBorder="1" applyAlignment="1">
      <alignment horizontal="center" vertical="center" wrapText="1"/>
      <protection/>
    </xf>
    <xf numFmtId="49" fontId="0" fillId="20" borderId="10" xfId="0" applyNumberFormat="1" applyFont="1" applyFill="1" applyBorder="1" applyAlignment="1">
      <alignment horizontal="center" vertical="center" wrapText="1"/>
    </xf>
    <xf numFmtId="0" fontId="22" fillId="20" borderId="10" xfId="503" applyFont="1" applyFill="1" applyBorder="1" applyAlignment="1">
      <alignment horizontal="center" vertical="center" wrapText="1"/>
      <protection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49" fontId="0" fillId="0" borderId="10" xfId="94" applyNumberFormat="1" applyFont="1" applyFill="1" applyBorder="1" applyAlignment="1" applyProtection="1">
      <alignment horizontal="center" vertical="top" wrapText="1"/>
      <protection/>
    </xf>
    <xf numFmtId="49" fontId="0" fillId="0" borderId="12" xfId="94" applyNumberFormat="1" applyFont="1" applyFill="1" applyBorder="1" applyAlignment="1" applyProtection="1">
      <alignment horizontal="center" vertical="top" wrapText="1"/>
      <protection/>
    </xf>
    <xf numFmtId="49" fontId="0" fillId="24" borderId="10" xfId="94" applyNumberFormat="1" applyFont="1" applyFill="1" applyBorder="1" applyAlignment="1" applyProtection="1">
      <alignment horizontal="center" vertical="top" wrapText="1"/>
      <protection/>
    </xf>
    <xf numFmtId="49" fontId="0" fillId="11" borderId="10" xfId="96" applyNumberFormat="1" applyFont="1" applyFill="1" applyBorder="1" applyAlignment="1">
      <alignment horizontal="center" vertical="center" wrapText="1"/>
      <protection/>
    </xf>
    <xf numFmtId="49" fontId="0" fillId="0" borderId="10" xfId="94" applyNumberFormat="1" applyFont="1" applyFill="1" applyBorder="1" applyAlignment="1" applyProtection="1">
      <alignment horizontal="left" vertical="top" wrapText="1"/>
      <protection/>
    </xf>
    <xf numFmtId="0" fontId="0" fillId="0" borderId="10" xfId="94" applyNumberFormat="1" applyFont="1" applyFill="1" applyBorder="1" applyAlignment="1" applyProtection="1">
      <alignment horizontal="left" vertical="top" wrapText="1"/>
      <protection/>
    </xf>
    <xf numFmtId="49" fontId="0" fillId="0" borderId="10" xfId="96" applyNumberFormat="1" applyFont="1" applyFill="1" applyBorder="1" applyAlignment="1">
      <alignment horizontal="center" vertical="center" wrapText="1"/>
      <protection/>
    </xf>
    <xf numFmtId="175" fontId="22" fillId="11" borderId="10" xfId="503" applyNumberFormat="1" applyFont="1" applyFill="1" applyBorder="1" applyAlignment="1">
      <alignment horizontal="center" vertical="center"/>
      <protection/>
    </xf>
    <xf numFmtId="175" fontId="22" fillId="11" borderId="10" xfId="503" applyNumberFormat="1" applyFont="1" applyFill="1" applyBorder="1" applyAlignment="1">
      <alignment horizontal="center"/>
      <protection/>
    </xf>
    <xf numFmtId="0" fontId="25" fillId="0" borderId="0" xfId="503" applyFont="1" applyAlignment="1">
      <alignment vertical="center"/>
      <protection/>
    </xf>
    <xf numFmtId="0" fontId="2" fillId="0" borderId="13" xfId="637" applyFont="1" applyFill="1" applyBorder="1" applyAlignment="1">
      <alignment/>
      <protection/>
    </xf>
    <xf numFmtId="175" fontId="22" fillId="11" borderId="10" xfId="102" applyNumberFormat="1" applyFont="1" applyFill="1" applyBorder="1" applyAlignment="1">
      <alignment horizontal="center" vertical="center"/>
      <protection/>
    </xf>
    <xf numFmtId="174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 horizontal="center" vertical="top"/>
    </xf>
    <xf numFmtId="0" fontId="34" fillId="0" borderId="0" xfId="0" applyFont="1" applyAlignment="1">
      <alignment horizontal="right"/>
    </xf>
    <xf numFmtId="175" fontId="22" fillId="0" borderId="10" xfId="102" applyNumberFormat="1" applyFont="1" applyFill="1" applyBorder="1" applyAlignment="1">
      <alignment horizontal="center" vertical="center"/>
      <protection/>
    </xf>
    <xf numFmtId="175" fontId="22" fillId="20" borderId="10" xfId="102" applyNumberFormat="1" applyFont="1" applyFill="1" applyBorder="1" applyAlignment="1">
      <alignment horizontal="center" vertical="center"/>
      <protection/>
    </xf>
    <xf numFmtId="175" fontId="22" fillId="24" borderId="10" xfId="102" applyNumberFormat="1" applyFont="1" applyFill="1" applyBorder="1" applyAlignment="1">
      <alignment horizontal="center" vertical="center"/>
      <protection/>
    </xf>
    <xf numFmtId="175" fontId="22" fillId="24" borderId="10" xfId="503" applyNumberFormat="1" applyFont="1" applyFill="1" applyBorder="1" applyAlignment="1">
      <alignment horizontal="center"/>
      <protection/>
    </xf>
    <xf numFmtId="175" fontId="0" fillId="0" borderId="10" xfId="102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49" fontId="33" fillId="0" borderId="38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4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horizontal="left" vertical="center" wrapText="1"/>
    </xf>
    <xf numFmtId="49" fontId="33" fillId="0" borderId="4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0" borderId="35" xfId="0" applyFont="1" applyBorder="1" applyAlignment="1">
      <alignment horizontal="left" vertical="center"/>
    </xf>
    <xf numFmtId="0" fontId="33" fillId="0" borderId="36" xfId="0" applyFont="1" applyBorder="1" applyAlignment="1">
      <alignment horizontal="left" vertical="center"/>
    </xf>
    <xf numFmtId="0" fontId="33" fillId="0" borderId="37" xfId="0" applyFont="1" applyBorder="1" applyAlignment="1">
      <alignment horizontal="left"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41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37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/>
    </xf>
    <xf numFmtId="174" fontId="33" fillId="0" borderId="10" xfId="0" applyNumberFormat="1" applyFont="1" applyFill="1" applyBorder="1" applyAlignment="1">
      <alignment horizontal="center" vertical="center"/>
    </xf>
    <xf numFmtId="49" fontId="33" fillId="0" borderId="42" xfId="0" applyNumberFormat="1" applyFont="1" applyBorder="1" applyAlignment="1">
      <alignment horizontal="center" vertical="center"/>
    </xf>
    <xf numFmtId="49" fontId="33" fillId="0" borderId="43" xfId="0" applyNumberFormat="1" applyFont="1" applyBorder="1" applyAlignment="1">
      <alignment horizontal="center" vertical="center"/>
    </xf>
    <xf numFmtId="0" fontId="33" fillId="0" borderId="43" xfId="0" applyFont="1" applyBorder="1" applyAlignment="1">
      <alignment horizontal="left" vertical="center"/>
    </xf>
    <xf numFmtId="174" fontId="33" fillId="0" borderId="43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left" vertical="center" wrapText="1"/>
    </xf>
    <xf numFmtId="0" fontId="33" fillId="0" borderId="44" xfId="0" applyFont="1" applyFill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/>
    </xf>
    <xf numFmtId="49" fontId="32" fillId="0" borderId="40" xfId="0" applyNumberFormat="1" applyFont="1" applyBorder="1" applyAlignment="1">
      <alignment horizontal="center" vertical="top"/>
    </xf>
    <xf numFmtId="49" fontId="32" fillId="0" borderId="10" xfId="0" applyNumberFormat="1" applyFont="1" applyBorder="1" applyAlignment="1">
      <alignment horizontal="center" vertical="top"/>
    </xf>
    <xf numFmtId="49" fontId="32" fillId="0" borderId="41" xfId="0" applyNumberFormat="1" applyFont="1" applyBorder="1" applyAlignment="1">
      <alignment horizontal="center" vertical="top"/>
    </xf>
    <xf numFmtId="0" fontId="32" fillId="0" borderId="40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/>
    </xf>
    <xf numFmtId="0" fontId="32" fillId="0" borderId="41" xfId="0" applyFont="1" applyBorder="1" applyAlignment="1">
      <alignment horizontal="center" vertical="top"/>
    </xf>
    <xf numFmtId="0" fontId="32" fillId="0" borderId="37" xfId="0" applyFont="1" applyBorder="1" applyAlignment="1">
      <alignment horizontal="center" vertical="top"/>
    </xf>
    <xf numFmtId="0" fontId="32" fillId="0" borderId="35" xfId="0" applyFont="1" applyBorder="1" applyAlignment="1">
      <alignment horizontal="center" vertical="top"/>
    </xf>
    <xf numFmtId="0" fontId="32" fillId="0" borderId="50" xfId="0" applyFont="1" applyBorder="1" applyAlignment="1">
      <alignment horizontal="center" vertical="top"/>
    </xf>
    <xf numFmtId="0" fontId="32" fillId="0" borderId="31" xfId="0" applyFont="1" applyBorder="1" applyAlignment="1">
      <alignment horizontal="center" vertical="top"/>
    </xf>
    <xf numFmtId="0" fontId="32" fillId="0" borderId="46" xfId="0" applyFont="1" applyBorder="1" applyAlignment="1">
      <alignment horizontal="center" vertical="top"/>
    </xf>
    <xf numFmtId="49" fontId="32" fillId="0" borderId="51" xfId="0" applyNumberFormat="1" applyFont="1" applyFill="1" applyBorder="1" applyAlignment="1">
      <alignment horizontal="center"/>
    </xf>
    <xf numFmtId="49" fontId="32" fillId="0" borderId="52" xfId="0" applyNumberFormat="1" applyFont="1" applyFill="1" applyBorder="1" applyAlignment="1">
      <alignment horizontal="center"/>
    </xf>
    <xf numFmtId="49" fontId="32" fillId="0" borderId="53" xfId="0" applyNumberFormat="1" applyFont="1" applyFill="1" applyBorder="1" applyAlignment="1">
      <alignment horizontal="center"/>
    </xf>
    <xf numFmtId="0" fontId="33" fillId="0" borderId="25" xfId="0" applyFont="1" applyFill="1" applyBorder="1" applyAlignment="1">
      <alignment horizontal="left" wrapText="1"/>
    </xf>
    <xf numFmtId="0" fontId="33" fillId="0" borderId="26" xfId="0" applyFont="1" applyFill="1" applyBorder="1" applyAlignment="1">
      <alignment horizontal="left" wrapText="1"/>
    </xf>
    <xf numFmtId="0" fontId="33" fillId="0" borderId="34" xfId="0" applyFont="1" applyFill="1" applyBorder="1" applyAlignment="1">
      <alignment horizontal="left" wrapText="1"/>
    </xf>
    <xf numFmtId="0" fontId="33" fillId="0" borderId="27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53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49" fontId="32" fillId="0" borderId="54" xfId="0" applyNumberFormat="1" applyFont="1" applyFill="1" applyBorder="1" applyAlignment="1">
      <alignment horizontal="center"/>
    </xf>
    <xf numFmtId="49" fontId="32" fillId="0" borderId="55" xfId="0" applyNumberFormat="1" applyFont="1" applyFill="1" applyBorder="1" applyAlignment="1">
      <alignment horizontal="center"/>
    </xf>
    <xf numFmtId="49" fontId="32" fillId="0" borderId="56" xfId="0" applyNumberFormat="1" applyFont="1" applyFill="1" applyBorder="1" applyAlignment="1">
      <alignment horizontal="center"/>
    </xf>
    <xf numFmtId="0" fontId="33" fillId="0" borderId="57" xfId="0" applyFont="1" applyFill="1" applyBorder="1" applyAlignment="1">
      <alignment horizontal="left" wrapText="1"/>
    </xf>
    <xf numFmtId="0" fontId="33" fillId="0" borderId="15" xfId="0" applyFont="1" applyFill="1" applyBorder="1" applyAlignment="1">
      <alignment horizontal="left" wrapText="1"/>
    </xf>
    <xf numFmtId="0" fontId="33" fillId="0" borderId="58" xfId="0" applyFont="1" applyFill="1" applyBorder="1" applyAlignment="1">
      <alignment horizontal="left" wrapText="1"/>
    </xf>
    <xf numFmtId="0" fontId="33" fillId="0" borderId="16" xfId="0" applyFont="1" applyFill="1" applyBorder="1" applyAlignment="1">
      <alignment horizontal="center"/>
    </xf>
    <xf numFmtId="0" fontId="33" fillId="0" borderId="55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49" fontId="32" fillId="0" borderId="4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49" fontId="32" fillId="0" borderId="41" xfId="0" applyNumberFormat="1" applyFont="1" applyFill="1" applyBorder="1" applyAlignment="1">
      <alignment horizontal="center"/>
    </xf>
    <xf numFmtId="0" fontId="33" fillId="0" borderId="37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0" fontId="33" fillId="0" borderId="41" xfId="0" applyFont="1" applyFill="1" applyBorder="1" applyAlignment="1">
      <alignment horizontal="left" wrapText="1"/>
    </xf>
    <xf numFmtId="0" fontId="33" fillId="0" borderId="56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center"/>
    </xf>
    <xf numFmtId="0" fontId="22" fillId="0" borderId="35" xfId="102" applyFont="1" applyFill="1" applyBorder="1" applyAlignment="1">
      <alignment horizontal="center" vertical="center" wrapText="1"/>
      <protection/>
    </xf>
    <xf numFmtId="0" fontId="22" fillId="0" borderId="36" xfId="102" applyFont="1" applyFill="1" applyBorder="1" applyAlignment="1">
      <alignment horizontal="center" vertical="center" wrapText="1"/>
      <protection/>
    </xf>
    <xf numFmtId="0" fontId="22" fillId="0" borderId="37" xfId="102" applyFont="1" applyFill="1" applyBorder="1" applyAlignment="1">
      <alignment horizontal="center" vertical="center" wrapText="1"/>
      <protection/>
    </xf>
    <xf numFmtId="0" fontId="22" fillId="0" borderId="55" xfId="102" applyFont="1" applyFill="1" applyBorder="1" applyAlignment="1">
      <alignment horizontal="center" vertical="center" wrapText="1"/>
      <protection/>
    </xf>
    <xf numFmtId="0" fontId="22" fillId="0" borderId="12" xfId="102" applyFont="1" applyFill="1" applyBorder="1" applyAlignment="1">
      <alignment horizontal="center" vertical="center" wrapText="1"/>
      <protection/>
    </xf>
    <xf numFmtId="0" fontId="22" fillId="0" borderId="11" xfId="102" applyFont="1" applyFill="1" applyBorder="1" applyAlignment="1">
      <alignment horizontal="center" vertical="center" wrapText="1"/>
      <protection/>
    </xf>
    <xf numFmtId="0" fontId="26" fillId="0" borderId="0" xfId="100" applyFont="1" applyFill="1" applyBorder="1" applyAlignment="1">
      <alignment horizontal="center"/>
      <protection/>
    </xf>
    <xf numFmtId="0" fontId="25" fillId="0" borderId="0" xfId="503" applyFont="1" applyAlignment="1">
      <alignment horizontal="right" vertical="center"/>
      <protection/>
    </xf>
    <xf numFmtId="0" fontId="2" fillId="0" borderId="0" xfId="91" applyFont="1" applyAlignment="1">
      <alignment horizontal="left" vertical="center" wrapText="1"/>
      <protection/>
    </xf>
    <xf numFmtId="0" fontId="27" fillId="0" borderId="0" xfId="0" applyFont="1" applyFill="1" applyAlignment="1">
      <alignment horizontal="center" vertical="center"/>
    </xf>
    <xf numFmtId="0" fontId="22" fillId="0" borderId="10" xfId="102" applyFont="1" applyFill="1" applyBorder="1" applyAlignment="1">
      <alignment horizontal="center" vertical="center" wrapText="1"/>
      <protection/>
    </xf>
    <xf numFmtId="0" fontId="25" fillId="0" borderId="0" xfId="503" applyFont="1" applyAlignment="1">
      <alignment horizontal="right" vertical="top"/>
      <protection/>
    </xf>
    <xf numFmtId="0" fontId="25" fillId="0" borderId="0" xfId="503" applyFont="1" applyAlignment="1">
      <alignment horizontal="right"/>
      <protection/>
    </xf>
  </cellXfs>
  <cellStyles count="7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0 10" xfId="90"/>
    <cellStyle name="Обычный 12" xfId="91"/>
    <cellStyle name="Обычный 12 2" xfId="92"/>
    <cellStyle name="Обычный 12 3" xfId="93"/>
    <cellStyle name="Обычный 2" xfId="94"/>
    <cellStyle name="Обычный 2 26 2" xfId="95"/>
    <cellStyle name="Обычный 3" xfId="96"/>
    <cellStyle name="Обычный 3 2" xfId="97"/>
    <cellStyle name="Обычный 3 2 2 2" xfId="98"/>
    <cellStyle name="Обычный 3 21" xfId="99"/>
    <cellStyle name="Обычный 4" xfId="100"/>
    <cellStyle name="Обычный 4 2" xfId="101"/>
    <cellStyle name="Обычный 5" xfId="102"/>
    <cellStyle name="Обычный 6" xfId="103"/>
    <cellStyle name="Обычный 6 10" xfId="104"/>
    <cellStyle name="Обычный 6 2" xfId="105"/>
    <cellStyle name="Обычный 6 2 10" xfId="106"/>
    <cellStyle name="Обычный 6 2 10 2" xfId="107"/>
    <cellStyle name="Обычный 6 2 11" xfId="108"/>
    <cellStyle name="Обычный 6 2 2" xfId="109"/>
    <cellStyle name="Обычный 6 2 2 10" xfId="110"/>
    <cellStyle name="Обычный 6 2 2 2" xfId="111"/>
    <cellStyle name="Обычный 6 2 2 2 2" xfId="112"/>
    <cellStyle name="Обычный 6 2 2 2 2 2" xfId="113"/>
    <cellStyle name="Обычный 6 2 2 2 2 2 2" xfId="114"/>
    <cellStyle name="Обычный 6 2 2 2 2 2 2 2" xfId="115"/>
    <cellStyle name="Обычный 6 2 2 2 2 2 2 2 2" xfId="116"/>
    <cellStyle name="Обычный 6 2 2 2 2 2 2 3" xfId="117"/>
    <cellStyle name="Обычный 6 2 2 2 2 2 3" xfId="118"/>
    <cellStyle name="Обычный 6 2 2 2 2 2 3 2" xfId="119"/>
    <cellStyle name="Обычный 6 2 2 2 2 2 3 2 2" xfId="120"/>
    <cellStyle name="Обычный 6 2 2 2 2 2 3 3" xfId="121"/>
    <cellStyle name="Обычный 6 2 2 2 2 2 4" xfId="122"/>
    <cellStyle name="Обычный 6 2 2 2 2 2 4 2" xfId="123"/>
    <cellStyle name="Обычный 6 2 2 2 2 2 5" xfId="124"/>
    <cellStyle name="Обычный 6 2 2 2 2 3" xfId="125"/>
    <cellStyle name="Обычный 6 2 2 2 2 3 2" xfId="126"/>
    <cellStyle name="Обычный 6 2 2 2 2 3 2 2" xfId="127"/>
    <cellStyle name="Обычный 6 2 2 2 2 3 3" xfId="128"/>
    <cellStyle name="Обычный 6 2 2 2 2 4" xfId="129"/>
    <cellStyle name="Обычный 6 2 2 2 2 4 2" xfId="130"/>
    <cellStyle name="Обычный 6 2 2 2 2 4 2 2" xfId="131"/>
    <cellStyle name="Обычный 6 2 2 2 2 4 3" xfId="132"/>
    <cellStyle name="Обычный 6 2 2 2 2 5" xfId="133"/>
    <cellStyle name="Обычный 6 2 2 2 2 5 2" xfId="134"/>
    <cellStyle name="Обычный 6 2 2 2 2 6" xfId="135"/>
    <cellStyle name="Обычный 6 2 2 2 3" xfId="136"/>
    <cellStyle name="Обычный 6 2 2 2 3 2" xfId="137"/>
    <cellStyle name="Обычный 6 2 2 2 3 2 2" xfId="138"/>
    <cellStyle name="Обычный 6 2 2 2 3 2 2 2" xfId="139"/>
    <cellStyle name="Обычный 6 2 2 2 3 2 3" xfId="140"/>
    <cellStyle name="Обычный 6 2 2 2 3 3" xfId="141"/>
    <cellStyle name="Обычный 6 2 2 2 3 3 2" xfId="142"/>
    <cellStyle name="Обычный 6 2 2 2 3 3 2 2" xfId="143"/>
    <cellStyle name="Обычный 6 2 2 2 3 3 3" xfId="144"/>
    <cellStyle name="Обычный 6 2 2 2 3 4" xfId="145"/>
    <cellStyle name="Обычный 6 2 2 2 3 4 2" xfId="146"/>
    <cellStyle name="Обычный 6 2 2 2 3 5" xfId="147"/>
    <cellStyle name="Обычный 6 2 2 2 4" xfId="148"/>
    <cellStyle name="Обычный 6 2 2 2 4 2" xfId="149"/>
    <cellStyle name="Обычный 6 2 2 2 4 2 2" xfId="150"/>
    <cellStyle name="Обычный 6 2 2 2 4 3" xfId="151"/>
    <cellStyle name="Обычный 6 2 2 2 5" xfId="152"/>
    <cellStyle name="Обычный 6 2 2 2 5 2" xfId="153"/>
    <cellStyle name="Обычный 6 2 2 2 5 2 2" xfId="154"/>
    <cellStyle name="Обычный 6 2 2 2 5 3" xfId="155"/>
    <cellStyle name="Обычный 6 2 2 2 6" xfId="156"/>
    <cellStyle name="Обычный 6 2 2 2 6 2" xfId="157"/>
    <cellStyle name="Обычный 6 2 2 2 7" xfId="158"/>
    <cellStyle name="Обычный 6 2 2 3" xfId="159"/>
    <cellStyle name="Обычный 6 2 2 3 2" xfId="160"/>
    <cellStyle name="Обычный 6 2 2 3 2 2" xfId="161"/>
    <cellStyle name="Обычный 6 2 2 3 2 2 2" xfId="162"/>
    <cellStyle name="Обычный 6 2 2 3 2 2 2 2" xfId="163"/>
    <cellStyle name="Обычный 6 2 2 3 2 2 3" xfId="164"/>
    <cellStyle name="Обычный 6 2 2 3 2 3" xfId="165"/>
    <cellStyle name="Обычный 6 2 2 3 2 3 2" xfId="166"/>
    <cellStyle name="Обычный 6 2 2 3 2 3 2 2" xfId="167"/>
    <cellStyle name="Обычный 6 2 2 3 2 3 3" xfId="168"/>
    <cellStyle name="Обычный 6 2 2 3 2 4" xfId="169"/>
    <cellStyle name="Обычный 6 2 2 3 2 4 2" xfId="170"/>
    <cellStyle name="Обычный 6 2 2 3 2 5" xfId="171"/>
    <cellStyle name="Обычный 6 2 2 3 3" xfId="172"/>
    <cellStyle name="Обычный 6 2 2 3 3 2" xfId="173"/>
    <cellStyle name="Обычный 6 2 2 3 3 2 2" xfId="174"/>
    <cellStyle name="Обычный 6 2 2 3 3 3" xfId="175"/>
    <cellStyle name="Обычный 6 2 2 3 4" xfId="176"/>
    <cellStyle name="Обычный 6 2 2 3 4 2" xfId="177"/>
    <cellStyle name="Обычный 6 2 2 3 4 2 2" xfId="178"/>
    <cellStyle name="Обычный 6 2 2 3 4 3" xfId="179"/>
    <cellStyle name="Обычный 6 2 2 3 5" xfId="180"/>
    <cellStyle name="Обычный 6 2 2 3 5 2" xfId="181"/>
    <cellStyle name="Обычный 6 2 2 3 6" xfId="182"/>
    <cellStyle name="Обычный 6 2 2 4" xfId="183"/>
    <cellStyle name="Обычный 6 2 2 4 2" xfId="184"/>
    <cellStyle name="Обычный 6 2 2 4 2 2" xfId="185"/>
    <cellStyle name="Обычный 6 2 2 4 2 2 2" xfId="186"/>
    <cellStyle name="Обычный 6 2 2 4 2 2 2 2" xfId="187"/>
    <cellStyle name="Обычный 6 2 2 4 2 2 3" xfId="188"/>
    <cellStyle name="Обычный 6 2 2 4 2 3" xfId="189"/>
    <cellStyle name="Обычный 6 2 2 4 2 3 2" xfId="190"/>
    <cellStyle name="Обычный 6 2 2 4 2 3 2 2" xfId="191"/>
    <cellStyle name="Обычный 6 2 2 4 2 3 3" xfId="192"/>
    <cellStyle name="Обычный 6 2 2 4 2 4" xfId="193"/>
    <cellStyle name="Обычный 6 2 2 4 2 4 2" xfId="194"/>
    <cellStyle name="Обычный 6 2 2 4 2 5" xfId="195"/>
    <cellStyle name="Обычный 6 2 2 4 3" xfId="196"/>
    <cellStyle name="Обычный 6 2 2 4 3 2" xfId="197"/>
    <cellStyle name="Обычный 6 2 2 4 3 2 2" xfId="198"/>
    <cellStyle name="Обычный 6 2 2 4 3 3" xfId="199"/>
    <cellStyle name="Обычный 6 2 2 4 4" xfId="200"/>
    <cellStyle name="Обычный 6 2 2 4 4 2" xfId="201"/>
    <cellStyle name="Обычный 6 2 2 4 4 2 2" xfId="202"/>
    <cellStyle name="Обычный 6 2 2 4 4 3" xfId="203"/>
    <cellStyle name="Обычный 6 2 2 4 5" xfId="204"/>
    <cellStyle name="Обычный 6 2 2 4 5 2" xfId="205"/>
    <cellStyle name="Обычный 6 2 2 4 6" xfId="206"/>
    <cellStyle name="Обычный 6 2 2 5" xfId="207"/>
    <cellStyle name="Обычный 6 2 2 5 2" xfId="208"/>
    <cellStyle name="Обычный 6 2 2 5 2 2" xfId="209"/>
    <cellStyle name="Обычный 6 2 2 5 2 2 2" xfId="210"/>
    <cellStyle name="Обычный 6 2 2 5 2 3" xfId="211"/>
    <cellStyle name="Обычный 6 2 2 5 3" xfId="212"/>
    <cellStyle name="Обычный 6 2 2 5 3 2" xfId="213"/>
    <cellStyle name="Обычный 6 2 2 5 3 2 2" xfId="214"/>
    <cellStyle name="Обычный 6 2 2 5 3 3" xfId="215"/>
    <cellStyle name="Обычный 6 2 2 5 4" xfId="216"/>
    <cellStyle name="Обычный 6 2 2 5 4 2" xfId="217"/>
    <cellStyle name="Обычный 6 2 2 5 5" xfId="218"/>
    <cellStyle name="Обычный 6 2 2 6" xfId="219"/>
    <cellStyle name="Обычный 6 2 2 6 2" xfId="220"/>
    <cellStyle name="Обычный 6 2 2 6 2 2" xfId="221"/>
    <cellStyle name="Обычный 6 2 2 6 3" xfId="222"/>
    <cellStyle name="Обычный 6 2 2 7" xfId="223"/>
    <cellStyle name="Обычный 6 2 2 7 2" xfId="224"/>
    <cellStyle name="Обычный 6 2 2 7 2 2" xfId="225"/>
    <cellStyle name="Обычный 6 2 2 7 3" xfId="226"/>
    <cellStyle name="Обычный 6 2 2 8" xfId="227"/>
    <cellStyle name="Обычный 6 2 2 8 2" xfId="228"/>
    <cellStyle name="Обычный 6 2 2 8 2 2" xfId="229"/>
    <cellStyle name="Обычный 6 2 2 8 3" xfId="230"/>
    <cellStyle name="Обычный 6 2 2 9" xfId="231"/>
    <cellStyle name="Обычный 6 2 2 9 2" xfId="232"/>
    <cellStyle name="Обычный 6 2 3" xfId="233"/>
    <cellStyle name="Обычный 6 2 3 10" xfId="234"/>
    <cellStyle name="Обычный 6 2 3 2" xfId="235"/>
    <cellStyle name="Обычный 6 2 3 2 2" xfId="236"/>
    <cellStyle name="Обычный 6 2 3 2 2 2" xfId="237"/>
    <cellStyle name="Обычный 6 2 3 2 2 2 2" xfId="238"/>
    <cellStyle name="Обычный 6 2 3 2 2 2 2 2" xfId="239"/>
    <cellStyle name="Обычный 6 2 3 2 2 2 2 2 2" xfId="240"/>
    <cellStyle name="Обычный 6 2 3 2 2 2 2 3" xfId="241"/>
    <cellStyle name="Обычный 6 2 3 2 2 2 3" xfId="242"/>
    <cellStyle name="Обычный 6 2 3 2 2 2 3 2" xfId="243"/>
    <cellStyle name="Обычный 6 2 3 2 2 2 3 2 2" xfId="244"/>
    <cellStyle name="Обычный 6 2 3 2 2 2 3 3" xfId="245"/>
    <cellStyle name="Обычный 6 2 3 2 2 2 4" xfId="246"/>
    <cellStyle name="Обычный 6 2 3 2 2 2 4 2" xfId="247"/>
    <cellStyle name="Обычный 6 2 3 2 2 2 5" xfId="248"/>
    <cellStyle name="Обычный 6 2 3 2 2 3" xfId="249"/>
    <cellStyle name="Обычный 6 2 3 2 2 3 2" xfId="250"/>
    <cellStyle name="Обычный 6 2 3 2 2 3 2 2" xfId="251"/>
    <cellStyle name="Обычный 6 2 3 2 2 3 3" xfId="252"/>
    <cellStyle name="Обычный 6 2 3 2 2 4" xfId="253"/>
    <cellStyle name="Обычный 6 2 3 2 2 4 2" xfId="254"/>
    <cellStyle name="Обычный 6 2 3 2 2 4 2 2" xfId="255"/>
    <cellStyle name="Обычный 6 2 3 2 2 4 3" xfId="256"/>
    <cellStyle name="Обычный 6 2 3 2 2 5" xfId="257"/>
    <cellStyle name="Обычный 6 2 3 2 2 5 2" xfId="258"/>
    <cellStyle name="Обычный 6 2 3 2 2 6" xfId="259"/>
    <cellStyle name="Обычный 6 2 3 2 3" xfId="260"/>
    <cellStyle name="Обычный 6 2 3 2 3 2" xfId="261"/>
    <cellStyle name="Обычный 6 2 3 2 3 2 2" xfId="262"/>
    <cellStyle name="Обычный 6 2 3 2 3 2 2 2" xfId="263"/>
    <cellStyle name="Обычный 6 2 3 2 3 2 3" xfId="264"/>
    <cellStyle name="Обычный 6 2 3 2 3 3" xfId="265"/>
    <cellStyle name="Обычный 6 2 3 2 3 3 2" xfId="266"/>
    <cellStyle name="Обычный 6 2 3 2 3 3 2 2" xfId="267"/>
    <cellStyle name="Обычный 6 2 3 2 3 3 3" xfId="268"/>
    <cellStyle name="Обычный 6 2 3 2 3 4" xfId="269"/>
    <cellStyle name="Обычный 6 2 3 2 3 4 2" xfId="270"/>
    <cellStyle name="Обычный 6 2 3 2 3 5" xfId="271"/>
    <cellStyle name="Обычный 6 2 3 2 4" xfId="272"/>
    <cellStyle name="Обычный 6 2 3 2 4 2" xfId="273"/>
    <cellStyle name="Обычный 6 2 3 2 4 2 2" xfId="274"/>
    <cellStyle name="Обычный 6 2 3 2 4 3" xfId="275"/>
    <cellStyle name="Обычный 6 2 3 2 5" xfId="276"/>
    <cellStyle name="Обычный 6 2 3 2 5 2" xfId="277"/>
    <cellStyle name="Обычный 6 2 3 2 5 2 2" xfId="278"/>
    <cellStyle name="Обычный 6 2 3 2 5 3" xfId="279"/>
    <cellStyle name="Обычный 6 2 3 2 6" xfId="280"/>
    <cellStyle name="Обычный 6 2 3 2 6 2" xfId="281"/>
    <cellStyle name="Обычный 6 2 3 2 7" xfId="282"/>
    <cellStyle name="Обычный 6 2 3 3" xfId="283"/>
    <cellStyle name="Обычный 6 2 3 3 2" xfId="284"/>
    <cellStyle name="Обычный 6 2 3 3 2 2" xfId="285"/>
    <cellStyle name="Обычный 6 2 3 3 2 2 2" xfId="286"/>
    <cellStyle name="Обычный 6 2 3 3 2 2 2 2" xfId="287"/>
    <cellStyle name="Обычный 6 2 3 3 2 2 3" xfId="288"/>
    <cellStyle name="Обычный 6 2 3 3 2 3" xfId="289"/>
    <cellStyle name="Обычный 6 2 3 3 2 3 2" xfId="290"/>
    <cellStyle name="Обычный 6 2 3 3 2 3 2 2" xfId="291"/>
    <cellStyle name="Обычный 6 2 3 3 2 3 3" xfId="292"/>
    <cellStyle name="Обычный 6 2 3 3 2 4" xfId="293"/>
    <cellStyle name="Обычный 6 2 3 3 2 4 2" xfId="294"/>
    <cellStyle name="Обычный 6 2 3 3 2 5" xfId="295"/>
    <cellStyle name="Обычный 6 2 3 3 3" xfId="296"/>
    <cellStyle name="Обычный 6 2 3 3 3 2" xfId="297"/>
    <cellStyle name="Обычный 6 2 3 3 3 2 2" xfId="298"/>
    <cellStyle name="Обычный 6 2 3 3 3 3" xfId="299"/>
    <cellStyle name="Обычный 6 2 3 3 4" xfId="300"/>
    <cellStyle name="Обычный 6 2 3 3 4 2" xfId="301"/>
    <cellStyle name="Обычный 6 2 3 3 4 2 2" xfId="302"/>
    <cellStyle name="Обычный 6 2 3 3 4 3" xfId="303"/>
    <cellStyle name="Обычный 6 2 3 3 5" xfId="304"/>
    <cellStyle name="Обычный 6 2 3 3 5 2" xfId="305"/>
    <cellStyle name="Обычный 6 2 3 3 6" xfId="306"/>
    <cellStyle name="Обычный 6 2 3 4" xfId="307"/>
    <cellStyle name="Обычный 6 2 3 4 2" xfId="308"/>
    <cellStyle name="Обычный 6 2 3 4 2 2" xfId="309"/>
    <cellStyle name="Обычный 6 2 3 4 2 2 2" xfId="310"/>
    <cellStyle name="Обычный 6 2 3 4 2 2 2 2" xfId="311"/>
    <cellStyle name="Обычный 6 2 3 4 2 2 3" xfId="312"/>
    <cellStyle name="Обычный 6 2 3 4 2 3" xfId="313"/>
    <cellStyle name="Обычный 6 2 3 4 2 3 2" xfId="314"/>
    <cellStyle name="Обычный 6 2 3 4 2 3 2 2" xfId="315"/>
    <cellStyle name="Обычный 6 2 3 4 2 3 3" xfId="316"/>
    <cellStyle name="Обычный 6 2 3 4 2 4" xfId="317"/>
    <cellStyle name="Обычный 6 2 3 4 2 4 2" xfId="318"/>
    <cellStyle name="Обычный 6 2 3 4 2 5" xfId="319"/>
    <cellStyle name="Обычный 6 2 3 4 3" xfId="320"/>
    <cellStyle name="Обычный 6 2 3 4 3 2" xfId="321"/>
    <cellStyle name="Обычный 6 2 3 4 3 2 2" xfId="322"/>
    <cellStyle name="Обычный 6 2 3 4 3 3" xfId="323"/>
    <cellStyle name="Обычный 6 2 3 4 4" xfId="324"/>
    <cellStyle name="Обычный 6 2 3 4 4 2" xfId="325"/>
    <cellStyle name="Обычный 6 2 3 4 4 2 2" xfId="326"/>
    <cellStyle name="Обычный 6 2 3 4 4 3" xfId="327"/>
    <cellStyle name="Обычный 6 2 3 4 5" xfId="328"/>
    <cellStyle name="Обычный 6 2 3 4 5 2" xfId="329"/>
    <cellStyle name="Обычный 6 2 3 4 6" xfId="330"/>
    <cellStyle name="Обычный 6 2 3 5" xfId="331"/>
    <cellStyle name="Обычный 6 2 3 5 2" xfId="332"/>
    <cellStyle name="Обычный 6 2 3 5 2 2" xfId="333"/>
    <cellStyle name="Обычный 6 2 3 5 2 2 2" xfId="334"/>
    <cellStyle name="Обычный 6 2 3 5 2 3" xfId="335"/>
    <cellStyle name="Обычный 6 2 3 5 3" xfId="336"/>
    <cellStyle name="Обычный 6 2 3 5 3 2" xfId="337"/>
    <cellStyle name="Обычный 6 2 3 5 3 2 2" xfId="338"/>
    <cellStyle name="Обычный 6 2 3 5 3 3" xfId="339"/>
    <cellStyle name="Обычный 6 2 3 5 4" xfId="340"/>
    <cellStyle name="Обычный 6 2 3 5 4 2" xfId="341"/>
    <cellStyle name="Обычный 6 2 3 5 5" xfId="342"/>
    <cellStyle name="Обычный 6 2 3 6" xfId="343"/>
    <cellStyle name="Обычный 6 2 3 6 2" xfId="344"/>
    <cellStyle name="Обычный 6 2 3 6 2 2" xfId="345"/>
    <cellStyle name="Обычный 6 2 3 6 3" xfId="346"/>
    <cellStyle name="Обычный 6 2 3 7" xfId="347"/>
    <cellStyle name="Обычный 6 2 3 7 2" xfId="348"/>
    <cellStyle name="Обычный 6 2 3 7 2 2" xfId="349"/>
    <cellStyle name="Обычный 6 2 3 7 3" xfId="350"/>
    <cellStyle name="Обычный 6 2 3 8" xfId="351"/>
    <cellStyle name="Обычный 6 2 3 8 2" xfId="352"/>
    <cellStyle name="Обычный 6 2 3 8 2 2" xfId="353"/>
    <cellStyle name="Обычный 6 2 3 8 3" xfId="354"/>
    <cellStyle name="Обычный 6 2 3 9" xfId="355"/>
    <cellStyle name="Обычный 6 2 3 9 2" xfId="356"/>
    <cellStyle name="Обычный 6 2 4" xfId="357"/>
    <cellStyle name="Обычный 6 2 4 2" xfId="358"/>
    <cellStyle name="Обычный 6 2 4 2 2" xfId="359"/>
    <cellStyle name="Обычный 6 2 4 2 2 2" xfId="360"/>
    <cellStyle name="Обычный 6 2 4 2 2 2 2" xfId="361"/>
    <cellStyle name="Обычный 6 2 4 2 2 3" xfId="362"/>
    <cellStyle name="Обычный 6 2 4 2 3" xfId="363"/>
    <cellStyle name="Обычный 6 2 4 2 3 2" xfId="364"/>
    <cellStyle name="Обычный 6 2 4 2 3 2 2" xfId="365"/>
    <cellStyle name="Обычный 6 2 4 2 3 3" xfId="366"/>
    <cellStyle name="Обычный 6 2 4 2 4" xfId="367"/>
    <cellStyle name="Обычный 6 2 4 2 4 2" xfId="368"/>
    <cellStyle name="Обычный 6 2 4 2 5" xfId="369"/>
    <cellStyle name="Обычный 6 2 4 3" xfId="370"/>
    <cellStyle name="Обычный 6 2 4 3 2" xfId="371"/>
    <cellStyle name="Обычный 6 2 4 3 2 2" xfId="372"/>
    <cellStyle name="Обычный 6 2 4 3 3" xfId="373"/>
    <cellStyle name="Обычный 6 2 4 4" xfId="374"/>
    <cellStyle name="Обычный 6 2 4 4 2" xfId="375"/>
    <cellStyle name="Обычный 6 2 4 4 2 2" xfId="376"/>
    <cellStyle name="Обычный 6 2 4 4 3" xfId="377"/>
    <cellStyle name="Обычный 6 2 4 5" xfId="378"/>
    <cellStyle name="Обычный 6 2 4 5 2" xfId="379"/>
    <cellStyle name="Обычный 6 2 4 6" xfId="380"/>
    <cellStyle name="Обычный 6 2 5" xfId="381"/>
    <cellStyle name="Обычный 6 2 5 2" xfId="382"/>
    <cellStyle name="Обычный 6 2 5 2 2" xfId="383"/>
    <cellStyle name="Обычный 6 2 5 2 2 2" xfId="384"/>
    <cellStyle name="Обычный 6 2 5 2 2 2 2" xfId="385"/>
    <cellStyle name="Обычный 6 2 5 2 2 3" xfId="386"/>
    <cellStyle name="Обычный 6 2 5 2 3" xfId="387"/>
    <cellStyle name="Обычный 6 2 5 2 3 2" xfId="388"/>
    <cellStyle name="Обычный 6 2 5 2 3 2 2" xfId="389"/>
    <cellStyle name="Обычный 6 2 5 2 3 3" xfId="390"/>
    <cellStyle name="Обычный 6 2 5 2 4" xfId="391"/>
    <cellStyle name="Обычный 6 2 5 2 4 2" xfId="392"/>
    <cellStyle name="Обычный 6 2 5 2 5" xfId="393"/>
    <cellStyle name="Обычный 6 2 5 3" xfId="394"/>
    <cellStyle name="Обычный 6 2 5 3 2" xfId="395"/>
    <cellStyle name="Обычный 6 2 5 3 2 2" xfId="396"/>
    <cellStyle name="Обычный 6 2 5 3 3" xfId="397"/>
    <cellStyle name="Обычный 6 2 5 4" xfId="398"/>
    <cellStyle name="Обычный 6 2 5 4 2" xfId="399"/>
    <cellStyle name="Обычный 6 2 5 4 2 2" xfId="400"/>
    <cellStyle name="Обычный 6 2 5 4 3" xfId="401"/>
    <cellStyle name="Обычный 6 2 5 5" xfId="402"/>
    <cellStyle name="Обычный 6 2 5 5 2" xfId="403"/>
    <cellStyle name="Обычный 6 2 5 6" xfId="404"/>
    <cellStyle name="Обычный 6 2 6" xfId="405"/>
    <cellStyle name="Обычный 6 2 6 2" xfId="406"/>
    <cellStyle name="Обычный 6 2 6 2 2" xfId="407"/>
    <cellStyle name="Обычный 6 2 6 2 2 2" xfId="408"/>
    <cellStyle name="Обычный 6 2 6 2 3" xfId="409"/>
    <cellStyle name="Обычный 6 2 6 3" xfId="410"/>
    <cellStyle name="Обычный 6 2 6 3 2" xfId="411"/>
    <cellStyle name="Обычный 6 2 6 3 2 2" xfId="412"/>
    <cellStyle name="Обычный 6 2 6 3 3" xfId="413"/>
    <cellStyle name="Обычный 6 2 6 4" xfId="414"/>
    <cellStyle name="Обычный 6 2 6 4 2" xfId="415"/>
    <cellStyle name="Обычный 6 2 6 5" xfId="416"/>
    <cellStyle name="Обычный 6 2 7" xfId="417"/>
    <cellStyle name="Обычный 6 2 7 2" xfId="418"/>
    <cellStyle name="Обычный 6 2 7 2 2" xfId="419"/>
    <cellStyle name="Обычный 6 2 7 3" xfId="420"/>
    <cellStyle name="Обычный 6 2 8" xfId="421"/>
    <cellStyle name="Обычный 6 2 8 2" xfId="422"/>
    <cellStyle name="Обычный 6 2 8 2 2" xfId="423"/>
    <cellStyle name="Обычный 6 2 8 3" xfId="424"/>
    <cellStyle name="Обычный 6 2 9" xfId="425"/>
    <cellStyle name="Обычный 6 2 9 2" xfId="426"/>
    <cellStyle name="Обычный 6 2 9 2 2" xfId="427"/>
    <cellStyle name="Обычный 6 2 9 3" xfId="428"/>
    <cellStyle name="Обычный 6 3" xfId="429"/>
    <cellStyle name="Обычный 6 3 2" xfId="430"/>
    <cellStyle name="Обычный 6 3 2 2" xfId="431"/>
    <cellStyle name="Обычный 6 3 2 2 2" xfId="432"/>
    <cellStyle name="Обычный 6 3 2 2 2 2" xfId="433"/>
    <cellStyle name="Обычный 6 3 2 2 3" xfId="434"/>
    <cellStyle name="Обычный 6 3 2 3" xfId="435"/>
    <cellStyle name="Обычный 6 3 2 3 2" xfId="436"/>
    <cellStyle name="Обычный 6 3 2 3 2 2" xfId="437"/>
    <cellStyle name="Обычный 6 3 2 3 3" xfId="438"/>
    <cellStyle name="Обычный 6 3 2 4" xfId="439"/>
    <cellStyle name="Обычный 6 3 2 4 2" xfId="440"/>
    <cellStyle name="Обычный 6 3 2 5" xfId="441"/>
    <cellStyle name="Обычный 6 3 3" xfId="442"/>
    <cellStyle name="Обычный 6 3 3 2" xfId="443"/>
    <cellStyle name="Обычный 6 3 3 2 2" xfId="444"/>
    <cellStyle name="Обычный 6 3 3 3" xfId="445"/>
    <cellStyle name="Обычный 6 3 4" xfId="446"/>
    <cellStyle name="Обычный 6 3 4 2" xfId="447"/>
    <cellStyle name="Обычный 6 3 4 2 2" xfId="448"/>
    <cellStyle name="Обычный 6 3 4 3" xfId="449"/>
    <cellStyle name="Обычный 6 3 5" xfId="450"/>
    <cellStyle name="Обычный 6 3 5 2" xfId="451"/>
    <cellStyle name="Обычный 6 3 6" xfId="452"/>
    <cellStyle name="Обычный 6 4" xfId="453"/>
    <cellStyle name="Обычный 6 4 2" xfId="454"/>
    <cellStyle name="Обычный 6 4 2 2" xfId="455"/>
    <cellStyle name="Обычный 6 4 2 2 2" xfId="456"/>
    <cellStyle name="Обычный 6 4 2 2 2 2" xfId="457"/>
    <cellStyle name="Обычный 6 4 2 2 3" xfId="458"/>
    <cellStyle name="Обычный 6 4 2 3" xfId="459"/>
    <cellStyle name="Обычный 6 4 2 3 2" xfId="460"/>
    <cellStyle name="Обычный 6 4 2 3 2 2" xfId="461"/>
    <cellStyle name="Обычный 6 4 2 3 3" xfId="462"/>
    <cellStyle name="Обычный 6 4 2 4" xfId="463"/>
    <cellStyle name="Обычный 6 4 2 4 2" xfId="464"/>
    <cellStyle name="Обычный 6 4 2 5" xfId="465"/>
    <cellStyle name="Обычный 6 4 3" xfId="466"/>
    <cellStyle name="Обычный 6 4 3 2" xfId="467"/>
    <cellStyle name="Обычный 6 4 3 2 2" xfId="468"/>
    <cellStyle name="Обычный 6 4 3 3" xfId="469"/>
    <cellStyle name="Обычный 6 4 4" xfId="470"/>
    <cellStyle name="Обычный 6 4 4 2" xfId="471"/>
    <cellStyle name="Обычный 6 4 4 2 2" xfId="472"/>
    <cellStyle name="Обычный 6 4 4 3" xfId="473"/>
    <cellStyle name="Обычный 6 4 5" xfId="474"/>
    <cellStyle name="Обычный 6 4 5 2" xfId="475"/>
    <cellStyle name="Обычный 6 4 6" xfId="476"/>
    <cellStyle name="Обычный 6 5" xfId="477"/>
    <cellStyle name="Обычный 6 5 2" xfId="478"/>
    <cellStyle name="Обычный 6 5 2 2" xfId="479"/>
    <cellStyle name="Обычный 6 5 2 2 2" xfId="480"/>
    <cellStyle name="Обычный 6 5 2 3" xfId="481"/>
    <cellStyle name="Обычный 6 5 3" xfId="482"/>
    <cellStyle name="Обычный 6 5 3 2" xfId="483"/>
    <cellStyle name="Обычный 6 5 3 2 2" xfId="484"/>
    <cellStyle name="Обычный 6 5 3 3" xfId="485"/>
    <cellStyle name="Обычный 6 5 4" xfId="486"/>
    <cellStyle name="Обычный 6 5 4 2" xfId="487"/>
    <cellStyle name="Обычный 6 5 5" xfId="488"/>
    <cellStyle name="Обычный 6 6" xfId="489"/>
    <cellStyle name="Обычный 6 6 2" xfId="490"/>
    <cellStyle name="Обычный 6 6 2 2" xfId="491"/>
    <cellStyle name="Обычный 6 6 3" xfId="492"/>
    <cellStyle name="Обычный 6 7" xfId="493"/>
    <cellStyle name="Обычный 6 7 2" xfId="494"/>
    <cellStyle name="Обычный 6 7 2 2" xfId="495"/>
    <cellStyle name="Обычный 6 7 3" xfId="496"/>
    <cellStyle name="Обычный 6 8" xfId="497"/>
    <cellStyle name="Обычный 6 8 2" xfId="498"/>
    <cellStyle name="Обычный 6 8 2 2" xfId="499"/>
    <cellStyle name="Обычный 6 8 3" xfId="500"/>
    <cellStyle name="Обычный 6 9" xfId="501"/>
    <cellStyle name="Обычный 6 9 2" xfId="502"/>
    <cellStyle name="Обычный 7" xfId="503"/>
    <cellStyle name="Обычный 7 2" xfId="504"/>
    <cellStyle name="Обычный 7 2 2" xfId="505"/>
    <cellStyle name="Обычный 7 2 2 2" xfId="506"/>
    <cellStyle name="Обычный 7 2 2 2 2" xfId="507"/>
    <cellStyle name="Обычный 7 2 2 2 2 2" xfId="508"/>
    <cellStyle name="Обычный 7 2 2 2 2 2 2" xfId="509"/>
    <cellStyle name="Обычный 7 2 2 2 2 3" xfId="510"/>
    <cellStyle name="Обычный 7 2 2 2 3" xfId="511"/>
    <cellStyle name="Обычный 7 2 2 2 3 2" xfId="512"/>
    <cellStyle name="Обычный 7 2 2 2 3 2 2" xfId="513"/>
    <cellStyle name="Обычный 7 2 2 2 3 3" xfId="514"/>
    <cellStyle name="Обычный 7 2 2 2 4" xfId="515"/>
    <cellStyle name="Обычный 7 2 2 2 4 2" xfId="516"/>
    <cellStyle name="Обычный 7 2 2 2 5" xfId="517"/>
    <cellStyle name="Обычный 7 2 2 3" xfId="518"/>
    <cellStyle name="Обычный 7 2 2 3 2" xfId="519"/>
    <cellStyle name="Обычный 7 2 2 3 2 2" xfId="520"/>
    <cellStyle name="Обычный 7 2 2 3 3" xfId="521"/>
    <cellStyle name="Обычный 7 2 2 4" xfId="522"/>
    <cellStyle name="Обычный 7 2 2 4 2" xfId="523"/>
    <cellStyle name="Обычный 7 2 2 4 2 2" xfId="524"/>
    <cellStyle name="Обычный 7 2 2 4 3" xfId="525"/>
    <cellStyle name="Обычный 7 2 2 5" xfId="526"/>
    <cellStyle name="Обычный 7 2 2 5 2" xfId="527"/>
    <cellStyle name="Обычный 7 2 2 6" xfId="528"/>
    <cellStyle name="Обычный 7 2 3" xfId="529"/>
    <cellStyle name="Обычный 7 2 3 2" xfId="530"/>
    <cellStyle name="Обычный 7 2 3 2 2" xfId="531"/>
    <cellStyle name="Обычный 7 2 3 2 2 2" xfId="532"/>
    <cellStyle name="Обычный 7 2 3 2 2 2 2" xfId="533"/>
    <cellStyle name="Обычный 7 2 3 2 2 3" xfId="534"/>
    <cellStyle name="Обычный 7 2 3 2 3" xfId="535"/>
    <cellStyle name="Обычный 7 2 3 2 3 2" xfId="536"/>
    <cellStyle name="Обычный 7 2 3 2 3 2 2" xfId="537"/>
    <cellStyle name="Обычный 7 2 3 2 3 3" xfId="538"/>
    <cellStyle name="Обычный 7 2 3 2 4" xfId="539"/>
    <cellStyle name="Обычный 7 2 3 2 4 2" xfId="540"/>
    <cellStyle name="Обычный 7 2 3 2 5" xfId="541"/>
    <cellStyle name="Обычный 7 2 3 3" xfId="542"/>
    <cellStyle name="Обычный 7 2 3 3 2" xfId="543"/>
    <cellStyle name="Обычный 7 2 3 3 2 2" xfId="544"/>
    <cellStyle name="Обычный 7 2 3 3 3" xfId="545"/>
    <cellStyle name="Обычный 7 2 3 4" xfId="546"/>
    <cellStyle name="Обычный 7 2 3 4 2" xfId="547"/>
    <cellStyle name="Обычный 7 2 3 4 2 2" xfId="548"/>
    <cellStyle name="Обычный 7 2 3 4 3" xfId="549"/>
    <cellStyle name="Обычный 7 2 3 5" xfId="550"/>
    <cellStyle name="Обычный 7 2 3 5 2" xfId="551"/>
    <cellStyle name="Обычный 7 2 3 6" xfId="552"/>
    <cellStyle name="Обычный 7 2 4" xfId="553"/>
    <cellStyle name="Обычный 7 2 4 2" xfId="554"/>
    <cellStyle name="Обычный 7 2 4 2 2" xfId="555"/>
    <cellStyle name="Обычный 7 2 4 2 2 2" xfId="556"/>
    <cellStyle name="Обычный 7 2 4 2 3" xfId="557"/>
    <cellStyle name="Обычный 7 2 4 3" xfId="558"/>
    <cellStyle name="Обычный 7 2 4 3 2" xfId="559"/>
    <cellStyle name="Обычный 7 2 4 3 2 2" xfId="560"/>
    <cellStyle name="Обычный 7 2 4 3 3" xfId="561"/>
    <cellStyle name="Обычный 7 2 4 4" xfId="562"/>
    <cellStyle name="Обычный 7 2 4 4 2" xfId="563"/>
    <cellStyle name="Обычный 7 2 4 5" xfId="564"/>
    <cellStyle name="Обычный 7 2 5" xfId="565"/>
    <cellStyle name="Обычный 7 2 5 2" xfId="566"/>
    <cellStyle name="Обычный 7 2 5 2 2" xfId="567"/>
    <cellStyle name="Обычный 7 2 5 3" xfId="568"/>
    <cellStyle name="Обычный 7 2 6" xfId="569"/>
    <cellStyle name="Обычный 7 2 6 2" xfId="570"/>
    <cellStyle name="Обычный 7 2 6 2 2" xfId="571"/>
    <cellStyle name="Обычный 7 2 6 3" xfId="572"/>
    <cellStyle name="Обычный 7 2 7" xfId="573"/>
    <cellStyle name="Обычный 7 2 7 2" xfId="574"/>
    <cellStyle name="Обычный 7 2 7 2 2" xfId="575"/>
    <cellStyle name="Обычный 7 2 7 3" xfId="576"/>
    <cellStyle name="Обычный 7 2 8" xfId="577"/>
    <cellStyle name="Обычный 7 2 8 2" xfId="578"/>
    <cellStyle name="Обычный 7 2 9" xfId="579"/>
    <cellStyle name="Обычный 8" xfId="580"/>
    <cellStyle name="Обычный 9" xfId="581"/>
    <cellStyle name="Обычный 9 2" xfId="582"/>
    <cellStyle name="Обычный 9 2 2" xfId="583"/>
    <cellStyle name="Обычный 9 2 2 2" xfId="584"/>
    <cellStyle name="Обычный 9 2 2 2 2" xfId="585"/>
    <cellStyle name="Обычный 9 2 2 2 2 2" xfId="586"/>
    <cellStyle name="Обычный 9 2 2 2 3" xfId="587"/>
    <cellStyle name="Обычный 9 2 2 3" xfId="588"/>
    <cellStyle name="Обычный 9 2 2 3 2" xfId="589"/>
    <cellStyle name="Обычный 9 2 2 3 2 2" xfId="590"/>
    <cellStyle name="Обычный 9 2 2 3 3" xfId="591"/>
    <cellStyle name="Обычный 9 2 2 4" xfId="592"/>
    <cellStyle name="Обычный 9 2 2 4 2" xfId="593"/>
    <cellStyle name="Обычный 9 2 2 4 2 2" xfId="594"/>
    <cellStyle name="Обычный 9 2 2 4 3" xfId="595"/>
    <cellStyle name="Обычный 9 2 2 5" xfId="596"/>
    <cellStyle name="Обычный 9 2 2 5 2" xfId="597"/>
    <cellStyle name="Обычный 9 2 2 6" xfId="598"/>
    <cellStyle name="Обычный 9 2 3" xfId="599"/>
    <cellStyle name="Обычный 9 2 3 2" xfId="600"/>
    <cellStyle name="Обычный 9 2 3 2 2" xfId="601"/>
    <cellStyle name="Обычный 9 2 3 3" xfId="602"/>
    <cellStyle name="Обычный 9 2 4" xfId="603"/>
    <cellStyle name="Обычный 9 2 4 2" xfId="604"/>
    <cellStyle name="Обычный 9 2 4 2 2" xfId="605"/>
    <cellStyle name="Обычный 9 2 4 3" xfId="606"/>
    <cellStyle name="Обычный 9 2 5" xfId="607"/>
    <cellStyle name="Обычный 9 2 5 2" xfId="608"/>
    <cellStyle name="Обычный 9 2 6" xfId="609"/>
    <cellStyle name="Обычный 9 3" xfId="610"/>
    <cellStyle name="Обычный 9 3 2" xfId="611"/>
    <cellStyle name="Обычный 9 3 2 2" xfId="612"/>
    <cellStyle name="Обычный 9 3 2 2 2" xfId="613"/>
    <cellStyle name="Обычный 9 3 2 3" xfId="614"/>
    <cellStyle name="Обычный 9 3 3" xfId="615"/>
    <cellStyle name="Обычный 9 3 3 2" xfId="616"/>
    <cellStyle name="Обычный 9 3 3 2 2" xfId="617"/>
    <cellStyle name="Обычный 9 3 3 3" xfId="618"/>
    <cellStyle name="Обычный 9 3 4" xfId="619"/>
    <cellStyle name="Обычный 9 3 4 2" xfId="620"/>
    <cellStyle name="Обычный 9 3 4 2 2" xfId="621"/>
    <cellStyle name="Обычный 9 3 4 3" xfId="622"/>
    <cellStyle name="Обычный 9 3 5" xfId="623"/>
    <cellStyle name="Обычный 9 3 5 2" xfId="624"/>
    <cellStyle name="Обычный 9 3 6" xfId="625"/>
    <cellStyle name="Обычный 9 4" xfId="626"/>
    <cellStyle name="Обычный 9 4 2" xfId="627"/>
    <cellStyle name="Обычный 9 4 2 2" xfId="628"/>
    <cellStyle name="Обычный 9 4 3" xfId="629"/>
    <cellStyle name="Обычный 9 5" xfId="630"/>
    <cellStyle name="Обычный 9 5 2" xfId="631"/>
    <cellStyle name="Обычный 9 5 2 2" xfId="632"/>
    <cellStyle name="Обычный 9 5 3" xfId="633"/>
    <cellStyle name="Обычный 9 6" xfId="634"/>
    <cellStyle name="Обычный 9 6 2" xfId="635"/>
    <cellStyle name="Обычный 9 7" xfId="636"/>
    <cellStyle name="Обычный_Форматы по компаниям_last" xfId="637"/>
    <cellStyle name="Followed Hyperlink" xfId="638"/>
    <cellStyle name="Плохой" xfId="639"/>
    <cellStyle name="Плохой 2" xfId="640"/>
    <cellStyle name="Пояснение" xfId="641"/>
    <cellStyle name="Пояснение 2" xfId="642"/>
    <cellStyle name="Примечание" xfId="643"/>
    <cellStyle name="Примечание 2" xfId="644"/>
    <cellStyle name="Percent" xfId="645"/>
    <cellStyle name="Процентный 2" xfId="646"/>
    <cellStyle name="Процентный 3" xfId="647"/>
    <cellStyle name="Связанная ячейка" xfId="648"/>
    <cellStyle name="Связанная ячейка 2" xfId="649"/>
    <cellStyle name="Стиль 1" xfId="650"/>
    <cellStyle name="Текст предупреждения" xfId="651"/>
    <cellStyle name="Текст предупреждения 2" xfId="652"/>
    <cellStyle name="Comma" xfId="653"/>
    <cellStyle name="Comma [0]" xfId="654"/>
    <cellStyle name="Финансовый 2" xfId="655"/>
    <cellStyle name="Финансовый 2 2" xfId="656"/>
    <cellStyle name="Финансовый 2 2 2" xfId="657"/>
    <cellStyle name="Финансовый 2 2 2 2" xfId="658"/>
    <cellStyle name="Финансовый 2 2 2 2 2" xfId="659"/>
    <cellStyle name="Финансовый 2 2 2 2 3" xfId="660"/>
    <cellStyle name="Финансовый 2 2 2 2 3 2" xfId="661"/>
    <cellStyle name="Финансовый 2 2 2 2 4" xfId="662"/>
    <cellStyle name="Финансовый 2 2 2 3" xfId="663"/>
    <cellStyle name="Финансовый 2 2 2 3 2" xfId="664"/>
    <cellStyle name="Финансовый 2 2 2 3 2 2" xfId="665"/>
    <cellStyle name="Финансовый 2 2 2 3 3" xfId="666"/>
    <cellStyle name="Финансовый 2 2 2 4" xfId="667"/>
    <cellStyle name="Финансовый 2 2 2 4 2" xfId="668"/>
    <cellStyle name="Финансовый 2 2 2 5" xfId="669"/>
    <cellStyle name="Финансовый 2 2 3" xfId="670"/>
    <cellStyle name="Финансовый 2 2 3 2" xfId="671"/>
    <cellStyle name="Финансовый 2 2 3 2 2" xfId="672"/>
    <cellStyle name="Финансовый 2 2 3 3" xfId="673"/>
    <cellStyle name="Финансовый 2 2 4" xfId="674"/>
    <cellStyle name="Финансовый 2 2 4 2" xfId="675"/>
    <cellStyle name="Финансовый 2 2 4 2 2" xfId="676"/>
    <cellStyle name="Финансовый 2 2 4 3" xfId="677"/>
    <cellStyle name="Финансовый 2 2 5" xfId="678"/>
    <cellStyle name="Финансовый 2 2 5 2" xfId="679"/>
    <cellStyle name="Финансовый 2 2 6" xfId="680"/>
    <cellStyle name="Финансовый 2 3" xfId="681"/>
    <cellStyle name="Финансовый 2 3 2" xfId="682"/>
    <cellStyle name="Финансовый 2 3 2 2" xfId="683"/>
    <cellStyle name="Финансовый 2 3 2 2 2" xfId="684"/>
    <cellStyle name="Финансовый 2 3 2 2 2 2" xfId="685"/>
    <cellStyle name="Финансовый 2 3 2 2 3" xfId="686"/>
    <cellStyle name="Финансовый 2 3 2 3" xfId="687"/>
    <cellStyle name="Финансовый 2 3 2 3 2" xfId="688"/>
    <cellStyle name="Финансовый 2 3 2 3 2 2" xfId="689"/>
    <cellStyle name="Финансовый 2 3 2 3 3" xfId="690"/>
    <cellStyle name="Финансовый 2 3 2 4" xfId="691"/>
    <cellStyle name="Финансовый 2 3 2 4 2" xfId="692"/>
    <cellStyle name="Финансовый 2 3 2 5" xfId="693"/>
    <cellStyle name="Финансовый 2 3 3" xfId="694"/>
    <cellStyle name="Финансовый 2 3 3 2" xfId="695"/>
    <cellStyle name="Финансовый 2 3 3 2 2" xfId="696"/>
    <cellStyle name="Финансовый 2 3 3 3" xfId="697"/>
    <cellStyle name="Финансовый 2 3 4" xfId="698"/>
    <cellStyle name="Финансовый 2 3 4 2" xfId="699"/>
    <cellStyle name="Финансовый 2 3 4 2 2" xfId="700"/>
    <cellStyle name="Финансовый 2 3 4 3" xfId="701"/>
    <cellStyle name="Финансовый 2 3 5" xfId="702"/>
    <cellStyle name="Финансовый 2 3 5 2" xfId="703"/>
    <cellStyle name="Финансовый 2 3 6" xfId="704"/>
    <cellStyle name="Финансовый 2 4" xfId="705"/>
    <cellStyle name="Финансовый 2 4 2" xfId="706"/>
    <cellStyle name="Финансовый 2 4 2 2" xfId="707"/>
    <cellStyle name="Финансовый 2 4 2 2 2" xfId="708"/>
    <cellStyle name="Финансовый 2 4 2 3" xfId="709"/>
    <cellStyle name="Финансовый 2 4 3" xfId="710"/>
    <cellStyle name="Финансовый 2 4 3 2" xfId="711"/>
    <cellStyle name="Финансовый 2 4 3 2 2" xfId="712"/>
    <cellStyle name="Финансовый 2 4 3 3" xfId="713"/>
    <cellStyle name="Финансовый 2 4 4" xfId="714"/>
    <cellStyle name="Финансовый 2 4 4 2" xfId="715"/>
    <cellStyle name="Финансовый 2 4 5" xfId="716"/>
    <cellStyle name="Финансовый 2 5" xfId="717"/>
    <cellStyle name="Финансовый 2 5 2" xfId="718"/>
    <cellStyle name="Финансовый 2 5 2 2" xfId="719"/>
    <cellStyle name="Финансовый 2 5 3" xfId="720"/>
    <cellStyle name="Финансовый 2 6" xfId="721"/>
    <cellStyle name="Финансовый 2 6 2" xfId="722"/>
    <cellStyle name="Финансовый 2 6 2 2" xfId="723"/>
    <cellStyle name="Финансовый 2 6 3" xfId="724"/>
    <cellStyle name="Финансовый 2 7" xfId="725"/>
    <cellStyle name="Финансовый 2 7 2" xfId="726"/>
    <cellStyle name="Финансовый 2 7 2 2" xfId="727"/>
    <cellStyle name="Финансовый 2 7 3" xfId="728"/>
    <cellStyle name="Финансовый 2 8" xfId="729"/>
    <cellStyle name="Финансовый 2 8 2" xfId="730"/>
    <cellStyle name="Финансовый 2 9" xfId="731"/>
    <cellStyle name="Финансовый 3" xfId="732"/>
    <cellStyle name="Финансовый 3 2" xfId="733"/>
    <cellStyle name="Финансовый 3 2 2" xfId="734"/>
    <cellStyle name="Финансовый 3 2 2 2" xfId="735"/>
    <cellStyle name="Финансовый 3 2 2 2 2" xfId="736"/>
    <cellStyle name="Финансовый 3 2 2 2 2 2" xfId="737"/>
    <cellStyle name="Финансовый 3 2 2 2 3" xfId="738"/>
    <cellStyle name="Финансовый 3 2 2 3" xfId="739"/>
    <cellStyle name="Финансовый 3 2 2 3 2" xfId="740"/>
    <cellStyle name="Финансовый 3 2 2 3 2 2" xfId="741"/>
    <cellStyle name="Финансовый 3 2 2 3 3" xfId="742"/>
    <cellStyle name="Финансовый 3 2 2 4" xfId="743"/>
    <cellStyle name="Финансовый 3 2 2 4 2" xfId="744"/>
    <cellStyle name="Финансовый 3 2 2 5" xfId="745"/>
    <cellStyle name="Финансовый 3 2 3" xfId="746"/>
    <cellStyle name="Финансовый 3 2 3 2" xfId="747"/>
    <cellStyle name="Финансовый 3 2 3 2 2" xfId="748"/>
    <cellStyle name="Финансовый 3 2 3 3" xfId="749"/>
    <cellStyle name="Финансовый 3 2 4" xfId="750"/>
    <cellStyle name="Финансовый 3 2 4 2" xfId="751"/>
    <cellStyle name="Финансовый 3 2 4 2 2" xfId="752"/>
    <cellStyle name="Финансовый 3 2 4 3" xfId="753"/>
    <cellStyle name="Финансовый 3 2 5" xfId="754"/>
    <cellStyle name="Финансовый 3 2 5 2" xfId="755"/>
    <cellStyle name="Финансовый 3 2 6" xfId="756"/>
    <cellStyle name="Финансовый 3 3" xfId="757"/>
    <cellStyle name="Финансовый 3 3 2" xfId="758"/>
    <cellStyle name="Финансовый 3 3 2 2" xfId="759"/>
    <cellStyle name="Финансовый 3 3 2 2 2" xfId="760"/>
    <cellStyle name="Финансовый 3 3 2 2 2 2" xfId="761"/>
    <cellStyle name="Финансовый 3 3 2 2 3" xfId="762"/>
    <cellStyle name="Финансовый 3 3 2 3" xfId="763"/>
    <cellStyle name="Финансовый 3 3 2 3 2" xfId="764"/>
    <cellStyle name="Финансовый 3 3 2 3 2 2" xfId="765"/>
    <cellStyle name="Финансовый 3 3 2 3 3" xfId="766"/>
    <cellStyle name="Финансовый 3 3 2 4" xfId="767"/>
    <cellStyle name="Финансовый 3 3 2 4 2" xfId="768"/>
    <cellStyle name="Финансовый 3 3 2 5" xfId="769"/>
    <cellStyle name="Финансовый 3 3 3" xfId="770"/>
    <cellStyle name="Финансовый 3 3 3 2" xfId="771"/>
    <cellStyle name="Финансовый 3 3 3 2 2" xfId="772"/>
    <cellStyle name="Финансовый 3 3 3 3" xfId="773"/>
    <cellStyle name="Финансовый 3 3 4" xfId="774"/>
    <cellStyle name="Финансовый 3 3 4 2" xfId="775"/>
    <cellStyle name="Финансовый 3 3 4 2 2" xfId="776"/>
    <cellStyle name="Финансовый 3 3 4 3" xfId="777"/>
    <cellStyle name="Финансовый 3 3 5" xfId="778"/>
    <cellStyle name="Финансовый 3 3 5 2" xfId="779"/>
    <cellStyle name="Финансовый 3 3 6" xfId="780"/>
    <cellStyle name="Финансовый 3 4" xfId="781"/>
    <cellStyle name="Финансовый 3 4 2" xfId="782"/>
    <cellStyle name="Финансовый 3 4 2 2" xfId="783"/>
    <cellStyle name="Финансовый 3 4 2 2 2" xfId="784"/>
    <cellStyle name="Финансовый 3 4 2 3" xfId="785"/>
    <cellStyle name="Финансовый 3 4 3" xfId="786"/>
    <cellStyle name="Финансовый 3 4 3 2" xfId="787"/>
    <cellStyle name="Финансовый 3 4 3 2 2" xfId="788"/>
    <cellStyle name="Финансовый 3 4 3 3" xfId="789"/>
    <cellStyle name="Финансовый 3 4 4" xfId="790"/>
    <cellStyle name="Финансовый 3 4 4 2" xfId="791"/>
    <cellStyle name="Финансовый 3 4 5" xfId="792"/>
    <cellStyle name="Финансовый 3 5" xfId="793"/>
    <cellStyle name="Финансовый 3 5 2" xfId="794"/>
    <cellStyle name="Финансовый 3 5 2 2" xfId="795"/>
    <cellStyle name="Финансовый 3 5 3" xfId="796"/>
    <cellStyle name="Финансовый 3 6" xfId="797"/>
    <cellStyle name="Финансовый 3 6 2" xfId="798"/>
    <cellStyle name="Финансовый 3 6 2 2" xfId="799"/>
    <cellStyle name="Финансовый 3 6 3" xfId="800"/>
    <cellStyle name="Финансовый 3 7" xfId="801"/>
    <cellStyle name="Финансовый 3 7 2" xfId="802"/>
    <cellStyle name="Финансовый 3 7 2 2" xfId="803"/>
    <cellStyle name="Финансовый 3 7 3" xfId="804"/>
    <cellStyle name="Финансовый 3 8" xfId="805"/>
    <cellStyle name="Финансовый 3 8 2" xfId="806"/>
    <cellStyle name="Финансовый 3 9" xfId="807"/>
    <cellStyle name="Хороший" xfId="808"/>
    <cellStyle name="Хороший 2" xfId="8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9"/>
  <sheetViews>
    <sheetView zoomScaleSheetLayoutView="90" zoomScalePageLayoutView="0" workbookViewId="0" topLeftCell="A1">
      <selection activeCell="CP34" sqref="CP34:CV34"/>
    </sheetView>
  </sheetViews>
  <sheetFormatPr defaultColWidth="0.74609375" defaultRowHeight="15.75"/>
  <cols>
    <col min="1" max="16384" width="0.74609375" style="56" customWidth="1"/>
  </cols>
  <sheetData>
    <row r="1" spans="1:89" s="46" customFormat="1" ht="3" customHeight="1">
      <c r="A1" s="46" t="s">
        <v>157</v>
      </c>
      <c r="CK1" s="47"/>
    </row>
    <row r="2" spans="1:108" s="46" customFormat="1" ht="12.75">
      <c r="A2" s="71" t="s">
        <v>207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</row>
    <row r="3" s="46" customFormat="1" ht="11.25" customHeight="1" thickBot="1"/>
    <row r="4" spans="1:86" s="48" customFormat="1" ht="10.5" customHeight="1">
      <c r="A4" s="72" t="s">
        <v>158</v>
      </c>
      <c r="B4" s="73"/>
      <c r="C4" s="73"/>
      <c r="D4" s="73"/>
      <c r="E4" s="73"/>
      <c r="F4" s="74"/>
      <c r="G4" s="81" t="s">
        <v>159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3"/>
      <c r="AK4" s="90" t="s">
        <v>10</v>
      </c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81" t="s">
        <v>160</v>
      </c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91"/>
    </row>
    <row r="5" spans="1:86" s="48" customFormat="1" ht="10.5">
      <c r="A5" s="75"/>
      <c r="B5" s="76"/>
      <c r="C5" s="76"/>
      <c r="D5" s="76"/>
      <c r="E5" s="76"/>
      <c r="F5" s="77"/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6"/>
      <c r="AK5" s="94" t="s">
        <v>161</v>
      </c>
      <c r="AL5" s="95"/>
      <c r="AM5" s="95"/>
      <c r="AN5" s="95"/>
      <c r="AO5" s="95"/>
      <c r="AP5" s="95"/>
      <c r="AQ5" s="95"/>
      <c r="AR5" s="96"/>
      <c r="AS5" s="65" t="s">
        <v>139</v>
      </c>
      <c r="AT5" s="66"/>
      <c r="AU5" s="66"/>
      <c r="AV5" s="66"/>
      <c r="AW5" s="66"/>
      <c r="AX5" s="66"/>
      <c r="AY5" s="67"/>
      <c r="AZ5" s="65" t="s">
        <v>140</v>
      </c>
      <c r="BA5" s="66"/>
      <c r="BB5" s="66"/>
      <c r="BC5" s="66"/>
      <c r="BD5" s="66"/>
      <c r="BE5" s="66"/>
      <c r="BF5" s="67"/>
      <c r="BG5" s="65" t="s">
        <v>141</v>
      </c>
      <c r="BH5" s="66"/>
      <c r="BI5" s="66"/>
      <c r="BJ5" s="66"/>
      <c r="BK5" s="66"/>
      <c r="BL5" s="66"/>
      <c r="BM5" s="67"/>
      <c r="BN5" s="65" t="s">
        <v>142</v>
      </c>
      <c r="BO5" s="66"/>
      <c r="BP5" s="66"/>
      <c r="BQ5" s="66"/>
      <c r="BR5" s="66"/>
      <c r="BS5" s="66"/>
      <c r="BT5" s="67"/>
      <c r="BU5" s="84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92"/>
    </row>
    <row r="6" spans="1:86" s="48" customFormat="1" ht="11.25" thickBot="1">
      <c r="A6" s="78"/>
      <c r="B6" s="79"/>
      <c r="C6" s="79"/>
      <c r="D6" s="79"/>
      <c r="E6" s="79"/>
      <c r="F6" s="80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9"/>
      <c r="AK6" s="68" t="s">
        <v>162</v>
      </c>
      <c r="AL6" s="69"/>
      <c r="AM6" s="69"/>
      <c r="AN6" s="69"/>
      <c r="AO6" s="69"/>
      <c r="AP6" s="69"/>
      <c r="AQ6" s="69"/>
      <c r="AR6" s="70"/>
      <c r="AS6" s="68" t="s">
        <v>163</v>
      </c>
      <c r="AT6" s="69"/>
      <c r="AU6" s="69"/>
      <c r="AV6" s="69"/>
      <c r="AW6" s="69"/>
      <c r="AX6" s="69"/>
      <c r="AY6" s="70"/>
      <c r="AZ6" s="68" t="s">
        <v>163</v>
      </c>
      <c r="BA6" s="69"/>
      <c r="BB6" s="69"/>
      <c r="BC6" s="69"/>
      <c r="BD6" s="69"/>
      <c r="BE6" s="69"/>
      <c r="BF6" s="70"/>
      <c r="BG6" s="68" t="s">
        <v>163</v>
      </c>
      <c r="BH6" s="69"/>
      <c r="BI6" s="69"/>
      <c r="BJ6" s="69"/>
      <c r="BK6" s="69"/>
      <c r="BL6" s="69"/>
      <c r="BM6" s="70"/>
      <c r="BN6" s="68" t="s">
        <v>163</v>
      </c>
      <c r="BO6" s="69"/>
      <c r="BP6" s="69"/>
      <c r="BQ6" s="69"/>
      <c r="BR6" s="69"/>
      <c r="BS6" s="69"/>
      <c r="BT6" s="70"/>
      <c r="BU6" s="87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93"/>
    </row>
    <row r="7" spans="1:86" s="48" customFormat="1" ht="10.5">
      <c r="A7" s="97">
        <v>1</v>
      </c>
      <c r="B7" s="98"/>
      <c r="C7" s="98"/>
      <c r="D7" s="98"/>
      <c r="E7" s="98"/>
      <c r="F7" s="98"/>
      <c r="G7" s="99" t="s">
        <v>164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100">
        <f>+AS7+AZ7+BG7+BN7</f>
        <v>87.62</v>
      </c>
      <c r="AL7" s="100"/>
      <c r="AM7" s="100"/>
      <c r="AN7" s="100"/>
      <c r="AO7" s="100"/>
      <c r="AP7" s="100"/>
      <c r="AQ7" s="100"/>
      <c r="AR7" s="100"/>
      <c r="AS7" s="100">
        <v>6.46</v>
      </c>
      <c r="AT7" s="100"/>
      <c r="AU7" s="100"/>
      <c r="AV7" s="100"/>
      <c r="AW7" s="100"/>
      <c r="AX7" s="100"/>
      <c r="AY7" s="100"/>
      <c r="AZ7" s="100">
        <v>25.69</v>
      </c>
      <c r="BA7" s="100"/>
      <c r="BB7" s="100"/>
      <c r="BC7" s="100"/>
      <c r="BD7" s="100"/>
      <c r="BE7" s="100"/>
      <c r="BF7" s="100"/>
      <c r="BG7" s="100">
        <v>24.47</v>
      </c>
      <c r="BH7" s="100"/>
      <c r="BI7" s="100"/>
      <c r="BJ7" s="100"/>
      <c r="BK7" s="100"/>
      <c r="BL7" s="100"/>
      <c r="BM7" s="100"/>
      <c r="BN7" s="100">
        <v>31</v>
      </c>
      <c r="BO7" s="100"/>
      <c r="BP7" s="100"/>
      <c r="BQ7" s="100"/>
      <c r="BR7" s="100"/>
      <c r="BS7" s="100"/>
      <c r="BT7" s="100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2"/>
    </row>
    <row r="8" spans="1:86" s="48" customFormat="1" ht="10.5">
      <c r="A8" s="103" t="s">
        <v>165</v>
      </c>
      <c r="B8" s="104"/>
      <c r="C8" s="104"/>
      <c r="D8" s="104"/>
      <c r="E8" s="104"/>
      <c r="F8" s="104"/>
      <c r="G8" s="105" t="s">
        <v>166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7"/>
      <c r="AK8" s="108">
        <f>AK9</f>
        <v>24.9</v>
      </c>
      <c r="AL8" s="108"/>
      <c r="AM8" s="108"/>
      <c r="AN8" s="108"/>
      <c r="AO8" s="108"/>
      <c r="AP8" s="108"/>
      <c r="AQ8" s="108"/>
      <c r="AR8" s="108"/>
      <c r="AS8" s="108">
        <f>AS9</f>
        <v>0</v>
      </c>
      <c r="AT8" s="108"/>
      <c r="AU8" s="108"/>
      <c r="AV8" s="108"/>
      <c r="AW8" s="108"/>
      <c r="AX8" s="108"/>
      <c r="AY8" s="108"/>
      <c r="AZ8" s="108">
        <f>AZ9</f>
        <v>3.17</v>
      </c>
      <c r="BA8" s="108"/>
      <c r="BB8" s="108"/>
      <c r="BC8" s="108"/>
      <c r="BD8" s="108"/>
      <c r="BE8" s="108"/>
      <c r="BF8" s="108"/>
      <c r="BG8" s="108">
        <f>BG9</f>
        <v>8.29</v>
      </c>
      <c r="BH8" s="108"/>
      <c r="BI8" s="108"/>
      <c r="BJ8" s="108"/>
      <c r="BK8" s="108"/>
      <c r="BL8" s="108"/>
      <c r="BM8" s="108"/>
      <c r="BN8" s="108">
        <f>BN9</f>
        <v>13.44</v>
      </c>
      <c r="BO8" s="108"/>
      <c r="BP8" s="108"/>
      <c r="BQ8" s="108"/>
      <c r="BR8" s="108"/>
      <c r="BS8" s="108"/>
      <c r="BT8" s="108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10"/>
    </row>
    <row r="9" spans="1:86" s="48" customFormat="1" ht="20.25" customHeight="1">
      <c r="A9" s="103" t="s">
        <v>167</v>
      </c>
      <c r="B9" s="104"/>
      <c r="C9" s="104"/>
      <c r="D9" s="104"/>
      <c r="E9" s="104"/>
      <c r="F9" s="104"/>
      <c r="G9" s="111" t="s">
        <v>168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08">
        <f>+AS9+AZ9+BG9+BN9</f>
        <v>24.9</v>
      </c>
      <c r="AL9" s="108"/>
      <c r="AM9" s="108"/>
      <c r="AN9" s="108"/>
      <c r="AO9" s="108"/>
      <c r="AP9" s="108"/>
      <c r="AQ9" s="108"/>
      <c r="AR9" s="108"/>
      <c r="AS9" s="108">
        <v>0</v>
      </c>
      <c r="AT9" s="108"/>
      <c r="AU9" s="108"/>
      <c r="AV9" s="108"/>
      <c r="AW9" s="108"/>
      <c r="AX9" s="108"/>
      <c r="AY9" s="108"/>
      <c r="AZ9" s="108">
        <v>3.17</v>
      </c>
      <c r="BA9" s="108"/>
      <c r="BB9" s="108"/>
      <c r="BC9" s="108"/>
      <c r="BD9" s="108"/>
      <c r="BE9" s="108"/>
      <c r="BF9" s="108"/>
      <c r="BG9" s="108">
        <v>8.29</v>
      </c>
      <c r="BH9" s="108"/>
      <c r="BI9" s="108"/>
      <c r="BJ9" s="108"/>
      <c r="BK9" s="108"/>
      <c r="BL9" s="108"/>
      <c r="BM9" s="108"/>
      <c r="BN9" s="108">
        <v>13.44</v>
      </c>
      <c r="BO9" s="108"/>
      <c r="BP9" s="108"/>
      <c r="BQ9" s="108"/>
      <c r="BR9" s="108"/>
      <c r="BS9" s="108"/>
      <c r="BT9" s="108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10"/>
    </row>
    <row r="10" spans="1:86" s="48" customFormat="1" ht="10.5">
      <c r="A10" s="103" t="s">
        <v>169</v>
      </c>
      <c r="B10" s="104"/>
      <c r="C10" s="104"/>
      <c r="D10" s="104"/>
      <c r="E10" s="104"/>
      <c r="F10" s="104"/>
      <c r="G10" s="105" t="s">
        <v>170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7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10"/>
    </row>
    <row r="11" spans="1:86" s="48" customFormat="1" ht="29.25" customHeight="1">
      <c r="A11" s="103" t="s">
        <v>171</v>
      </c>
      <c r="B11" s="104"/>
      <c r="C11" s="104"/>
      <c r="D11" s="104"/>
      <c r="E11" s="104"/>
      <c r="F11" s="104"/>
      <c r="G11" s="111" t="s">
        <v>172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10"/>
    </row>
    <row r="12" spans="1:86" s="49" customFormat="1" ht="20.25" customHeight="1">
      <c r="A12" s="103" t="s">
        <v>173</v>
      </c>
      <c r="B12" s="104"/>
      <c r="C12" s="104"/>
      <c r="D12" s="104"/>
      <c r="E12" s="104"/>
      <c r="F12" s="104"/>
      <c r="G12" s="112" t="s">
        <v>174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4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10"/>
    </row>
    <row r="13" spans="1:86" s="48" customFormat="1" ht="20.25" customHeight="1">
      <c r="A13" s="103" t="s">
        <v>175</v>
      </c>
      <c r="B13" s="104"/>
      <c r="C13" s="104"/>
      <c r="D13" s="104"/>
      <c r="E13" s="104"/>
      <c r="F13" s="104"/>
      <c r="G13" s="111" t="s">
        <v>176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10"/>
    </row>
    <row r="14" spans="1:86" s="48" customFormat="1" ht="10.5">
      <c r="A14" s="103" t="s">
        <v>18</v>
      </c>
      <c r="B14" s="104"/>
      <c r="C14" s="104"/>
      <c r="D14" s="104"/>
      <c r="E14" s="104"/>
      <c r="F14" s="104"/>
      <c r="G14" s="115" t="s">
        <v>177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08">
        <f>+AS14+AZ14+BG14+BN14</f>
        <v>62.720000000000006</v>
      </c>
      <c r="AL14" s="108"/>
      <c r="AM14" s="108"/>
      <c r="AN14" s="108"/>
      <c r="AO14" s="108"/>
      <c r="AP14" s="108"/>
      <c r="AQ14" s="108"/>
      <c r="AR14" s="108"/>
      <c r="AS14" s="108">
        <f>+AS7-AS8</f>
        <v>6.46</v>
      </c>
      <c r="AT14" s="108"/>
      <c r="AU14" s="108"/>
      <c r="AV14" s="108"/>
      <c r="AW14" s="108"/>
      <c r="AX14" s="108"/>
      <c r="AY14" s="108"/>
      <c r="AZ14" s="108">
        <f>+AZ7-AZ8</f>
        <v>22.520000000000003</v>
      </c>
      <c r="BA14" s="108"/>
      <c r="BB14" s="108"/>
      <c r="BC14" s="108"/>
      <c r="BD14" s="108"/>
      <c r="BE14" s="108"/>
      <c r="BF14" s="108"/>
      <c r="BG14" s="108">
        <f>+BG7-BG8</f>
        <v>16.18</v>
      </c>
      <c r="BH14" s="108"/>
      <c r="BI14" s="108"/>
      <c r="BJ14" s="108"/>
      <c r="BK14" s="108"/>
      <c r="BL14" s="108"/>
      <c r="BM14" s="108"/>
      <c r="BN14" s="108">
        <f>+BN7-BN8</f>
        <v>17.560000000000002</v>
      </c>
      <c r="BO14" s="108"/>
      <c r="BP14" s="108"/>
      <c r="BQ14" s="108"/>
      <c r="BR14" s="108"/>
      <c r="BS14" s="108"/>
      <c r="BT14" s="108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10"/>
    </row>
    <row r="15" spans="1:86" s="49" customFormat="1" ht="10.5">
      <c r="A15" s="103" t="s">
        <v>94</v>
      </c>
      <c r="B15" s="104"/>
      <c r="C15" s="104"/>
      <c r="D15" s="104"/>
      <c r="E15" s="104"/>
      <c r="F15" s="104"/>
      <c r="G15" s="105" t="s">
        <v>178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7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10"/>
    </row>
    <row r="16" spans="1:86" s="50" customFormat="1" ht="10.5">
      <c r="A16" s="103" t="s">
        <v>96</v>
      </c>
      <c r="B16" s="104"/>
      <c r="C16" s="104"/>
      <c r="D16" s="104"/>
      <c r="E16" s="104"/>
      <c r="F16" s="104"/>
      <c r="G16" s="115" t="s">
        <v>179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10"/>
    </row>
    <row r="17" spans="1:86" s="48" customFormat="1" ht="10.5">
      <c r="A17" s="103" t="s">
        <v>135</v>
      </c>
      <c r="B17" s="104"/>
      <c r="C17" s="104"/>
      <c r="D17" s="104"/>
      <c r="E17" s="104"/>
      <c r="F17" s="104"/>
      <c r="G17" s="115" t="s">
        <v>180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10"/>
    </row>
    <row r="18" spans="1:86" s="49" customFormat="1" ht="10.5">
      <c r="A18" s="103" t="s">
        <v>181</v>
      </c>
      <c r="B18" s="104"/>
      <c r="C18" s="104"/>
      <c r="D18" s="104"/>
      <c r="E18" s="104"/>
      <c r="F18" s="104"/>
      <c r="G18" s="105" t="s">
        <v>182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7"/>
      <c r="AK18" s="108">
        <v>0</v>
      </c>
      <c r="AL18" s="108"/>
      <c r="AM18" s="108"/>
      <c r="AN18" s="108"/>
      <c r="AO18" s="108"/>
      <c r="AP18" s="108"/>
      <c r="AQ18" s="108"/>
      <c r="AR18" s="108"/>
      <c r="AS18" s="108">
        <v>0</v>
      </c>
      <c r="AT18" s="108"/>
      <c r="AU18" s="108"/>
      <c r="AV18" s="108"/>
      <c r="AW18" s="108"/>
      <c r="AX18" s="108"/>
      <c r="AY18" s="108"/>
      <c r="AZ18" s="108">
        <v>0</v>
      </c>
      <c r="BA18" s="108"/>
      <c r="BB18" s="108"/>
      <c r="BC18" s="108"/>
      <c r="BD18" s="108"/>
      <c r="BE18" s="108"/>
      <c r="BF18" s="108"/>
      <c r="BG18" s="108">
        <v>0</v>
      </c>
      <c r="BH18" s="108"/>
      <c r="BI18" s="108"/>
      <c r="BJ18" s="108"/>
      <c r="BK18" s="108"/>
      <c r="BL18" s="108"/>
      <c r="BM18" s="108"/>
      <c r="BN18" s="108">
        <v>0</v>
      </c>
      <c r="BO18" s="108"/>
      <c r="BP18" s="108"/>
      <c r="BQ18" s="108"/>
      <c r="BR18" s="108"/>
      <c r="BS18" s="108"/>
      <c r="BT18" s="108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10"/>
    </row>
    <row r="19" spans="1:86" s="49" customFormat="1" ht="10.5">
      <c r="A19" s="103" t="s">
        <v>183</v>
      </c>
      <c r="B19" s="104"/>
      <c r="C19" s="104"/>
      <c r="D19" s="104"/>
      <c r="E19" s="104"/>
      <c r="F19" s="104"/>
      <c r="G19" s="115" t="s">
        <v>184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10"/>
    </row>
    <row r="20" spans="1:86" s="48" customFormat="1" ht="10.5">
      <c r="A20" s="103" t="s">
        <v>185</v>
      </c>
      <c r="B20" s="104"/>
      <c r="C20" s="104"/>
      <c r="D20" s="104"/>
      <c r="E20" s="104"/>
      <c r="F20" s="104"/>
      <c r="G20" s="115" t="s">
        <v>186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10"/>
    </row>
    <row r="21" spans="1:86" s="48" customFormat="1" ht="10.5">
      <c r="A21" s="103" t="s">
        <v>187</v>
      </c>
      <c r="B21" s="104"/>
      <c r="C21" s="104"/>
      <c r="D21" s="104"/>
      <c r="E21" s="104"/>
      <c r="F21" s="104"/>
      <c r="G21" s="115" t="s">
        <v>188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10"/>
    </row>
    <row r="22" spans="1:86" s="48" customFormat="1" ht="10.5">
      <c r="A22" s="103" t="s">
        <v>189</v>
      </c>
      <c r="B22" s="104"/>
      <c r="C22" s="104"/>
      <c r="D22" s="104"/>
      <c r="E22" s="104"/>
      <c r="F22" s="104"/>
      <c r="G22" s="115" t="s">
        <v>190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10"/>
    </row>
    <row r="23" spans="1:86" s="49" customFormat="1" ht="10.5">
      <c r="A23" s="103" t="s">
        <v>191</v>
      </c>
      <c r="B23" s="104"/>
      <c r="C23" s="104"/>
      <c r="D23" s="104"/>
      <c r="E23" s="104"/>
      <c r="F23" s="104"/>
      <c r="G23" s="105" t="s">
        <v>192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7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10"/>
    </row>
    <row r="24" spans="1:86" s="48" customFormat="1" ht="11.25" thickBot="1">
      <c r="A24" s="117" t="s">
        <v>193</v>
      </c>
      <c r="B24" s="118"/>
      <c r="C24" s="118"/>
      <c r="D24" s="118"/>
      <c r="E24" s="118"/>
      <c r="F24" s="118"/>
      <c r="G24" s="119" t="s">
        <v>194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2"/>
    </row>
    <row r="25" spans="1:104" s="48" customFormat="1" ht="11.25">
      <c r="A25" s="51"/>
      <c r="D25" s="51"/>
      <c r="E25" s="51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</row>
    <row r="26" spans="1:104" s="48" customFormat="1" ht="11.25">
      <c r="A26" s="51"/>
      <c r="B26" s="56" t="s">
        <v>195</v>
      </c>
      <c r="C26" s="56"/>
      <c r="D26" s="51"/>
      <c r="E26" s="51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</row>
    <row r="27" spans="1:104" s="48" customFormat="1" ht="11.25">
      <c r="A27" s="51"/>
      <c r="B27" s="51"/>
      <c r="C27" s="51"/>
      <c r="D27" s="51"/>
      <c r="E27" s="51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</row>
    <row r="28" spans="1:108" s="46" customFormat="1" ht="12.75">
      <c r="A28" s="123" t="s">
        <v>208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</row>
    <row r="29" spans="1:104" s="48" customFormat="1" ht="12" thickBot="1">
      <c r="A29" s="51"/>
      <c r="B29" s="51"/>
      <c r="C29" s="51"/>
      <c r="D29" s="51"/>
      <c r="E29" s="51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</row>
    <row r="30" spans="1:108" s="48" customFormat="1" ht="10.5">
      <c r="A30" s="72" t="s">
        <v>158</v>
      </c>
      <c r="B30" s="73"/>
      <c r="C30" s="73"/>
      <c r="D30" s="73"/>
      <c r="E30" s="73"/>
      <c r="F30" s="124"/>
      <c r="G30" s="127" t="s">
        <v>196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91"/>
      <c r="AK30" s="130" t="s">
        <v>197</v>
      </c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 t="s">
        <v>198</v>
      </c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131"/>
    </row>
    <row r="31" spans="1:108" s="48" customFormat="1" ht="10.5" customHeight="1">
      <c r="A31" s="75"/>
      <c r="B31" s="76"/>
      <c r="C31" s="76"/>
      <c r="D31" s="76"/>
      <c r="E31" s="76"/>
      <c r="F31" s="125"/>
      <c r="G31" s="128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92"/>
      <c r="AK31" s="95" t="s">
        <v>199</v>
      </c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6"/>
      <c r="BU31" s="94" t="s">
        <v>199</v>
      </c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132"/>
    </row>
    <row r="32" spans="1:108" s="48" customFormat="1" ht="10.5" customHeight="1">
      <c r="A32" s="75"/>
      <c r="B32" s="76"/>
      <c r="C32" s="76"/>
      <c r="D32" s="76"/>
      <c r="E32" s="76"/>
      <c r="F32" s="125"/>
      <c r="G32" s="128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92"/>
      <c r="AK32" s="95" t="s">
        <v>200</v>
      </c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6"/>
      <c r="BU32" s="94" t="s">
        <v>200</v>
      </c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132"/>
    </row>
    <row r="33" spans="1:108" s="48" customFormat="1" ht="43.5" customHeight="1" thickBot="1">
      <c r="A33" s="78"/>
      <c r="B33" s="79"/>
      <c r="C33" s="79"/>
      <c r="D33" s="79"/>
      <c r="E33" s="79"/>
      <c r="F33" s="126"/>
      <c r="G33" s="129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93"/>
      <c r="AK33" s="133" t="s">
        <v>212</v>
      </c>
      <c r="AL33" s="69"/>
      <c r="AM33" s="69"/>
      <c r="AN33" s="69"/>
      <c r="AO33" s="69"/>
      <c r="AP33" s="69"/>
      <c r="AQ33" s="70"/>
      <c r="AR33" s="134" t="s">
        <v>213</v>
      </c>
      <c r="AS33" s="69"/>
      <c r="AT33" s="69"/>
      <c r="AU33" s="69"/>
      <c r="AV33" s="69"/>
      <c r="AW33" s="69"/>
      <c r="AX33" s="70"/>
      <c r="AY33" s="134" t="s">
        <v>214</v>
      </c>
      <c r="AZ33" s="69"/>
      <c r="BA33" s="69"/>
      <c r="BB33" s="69"/>
      <c r="BC33" s="69"/>
      <c r="BD33" s="69"/>
      <c r="BE33" s="70"/>
      <c r="BF33" s="134" t="s">
        <v>215</v>
      </c>
      <c r="BG33" s="69"/>
      <c r="BH33" s="69"/>
      <c r="BI33" s="69"/>
      <c r="BJ33" s="69"/>
      <c r="BK33" s="69"/>
      <c r="BL33" s="70"/>
      <c r="BM33" s="68" t="s">
        <v>211</v>
      </c>
      <c r="BN33" s="69"/>
      <c r="BO33" s="69"/>
      <c r="BP33" s="69"/>
      <c r="BQ33" s="69"/>
      <c r="BR33" s="69"/>
      <c r="BS33" s="69"/>
      <c r="BT33" s="69"/>
      <c r="BU33" s="135" t="s">
        <v>212</v>
      </c>
      <c r="BV33" s="69"/>
      <c r="BW33" s="69"/>
      <c r="BX33" s="69"/>
      <c r="BY33" s="69"/>
      <c r="BZ33" s="69"/>
      <c r="CA33" s="70"/>
      <c r="CB33" s="134" t="s">
        <v>213</v>
      </c>
      <c r="CC33" s="69"/>
      <c r="CD33" s="69"/>
      <c r="CE33" s="69"/>
      <c r="CF33" s="69"/>
      <c r="CG33" s="69"/>
      <c r="CH33" s="70"/>
      <c r="CI33" s="134" t="s">
        <v>214</v>
      </c>
      <c r="CJ33" s="69"/>
      <c r="CK33" s="69"/>
      <c r="CL33" s="69"/>
      <c r="CM33" s="69"/>
      <c r="CN33" s="69"/>
      <c r="CO33" s="70"/>
      <c r="CP33" s="134" t="s">
        <v>215</v>
      </c>
      <c r="CQ33" s="69"/>
      <c r="CR33" s="69"/>
      <c r="CS33" s="69"/>
      <c r="CT33" s="69"/>
      <c r="CU33" s="69"/>
      <c r="CV33" s="70"/>
      <c r="CW33" s="68" t="s">
        <v>211</v>
      </c>
      <c r="CX33" s="69"/>
      <c r="CY33" s="69"/>
      <c r="CZ33" s="69"/>
      <c r="DA33" s="69"/>
      <c r="DB33" s="69"/>
      <c r="DC33" s="69"/>
      <c r="DD33" s="136"/>
    </row>
    <row r="34" spans="1:108" s="57" customFormat="1" ht="10.5">
      <c r="A34" s="137" t="s">
        <v>201</v>
      </c>
      <c r="B34" s="138"/>
      <c r="C34" s="138"/>
      <c r="D34" s="138"/>
      <c r="E34" s="138"/>
      <c r="F34" s="139"/>
      <c r="G34" s="140">
        <v>2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2"/>
      <c r="AK34" s="143">
        <v>3</v>
      </c>
      <c r="AL34" s="141"/>
      <c r="AM34" s="141"/>
      <c r="AN34" s="141"/>
      <c r="AO34" s="141"/>
      <c r="AP34" s="141"/>
      <c r="AQ34" s="141"/>
      <c r="AR34" s="141">
        <v>4</v>
      </c>
      <c r="AS34" s="141"/>
      <c r="AT34" s="141"/>
      <c r="AU34" s="141"/>
      <c r="AV34" s="141"/>
      <c r="AW34" s="141"/>
      <c r="AX34" s="141"/>
      <c r="AY34" s="141">
        <v>5</v>
      </c>
      <c r="AZ34" s="141"/>
      <c r="BA34" s="141"/>
      <c r="BB34" s="141"/>
      <c r="BC34" s="141"/>
      <c r="BD34" s="141"/>
      <c r="BE34" s="141"/>
      <c r="BF34" s="141">
        <v>6</v>
      </c>
      <c r="BG34" s="141"/>
      <c r="BH34" s="141"/>
      <c r="BI34" s="141"/>
      <c r="BJ34" s="141"/>
      <c r="BK34" s="141"/>
      <c r="BL34" s="141"/>
      <c r="BM34" s="141">
        <v>7</v>
      </c>
      <c r="BN34" s="141"/>
      <c r="BO34" s="141"/>
      <c r="BP34" s="141"/>
      <c r="BQ34" s="141"/>
      <c r="BR34" s="141"/>
      <c r="BS34" s="141"/>
      <c r="BT34" s="144"/>
      <c r="BU34" s="145">
        <v>8</v>
      </c>
      <c r="BV34" s="146"/>
      <c r="BW34" s="146"/>
      <c r="BX34" s="146"/>
      <c r="BY34" s="146"/>
      <c r="BZ34" s="146"/>
      <c r="CA34" s="146"/>
      <c r="CB34" s="146">
        <v>9</v>
      </c>
      <c r="CC34" s="146"/>
      <c r="CD34" s="146"/>
      <c r="CE34" s="146"/>
      <c r="CF34" s="146"/>
      <c r="CG34" s="146"/>
      <c r="CH34" s="146"/>
      <c r="CI34" s="146">
        <v>10</v>
      </c>
      <c r="CJ34" s="146"/>
      <c r="CK34" s="146"/>
      <c r="CL34" s="146"/>
      <c r="CM34" s="146"/>
      <c r="CN34" s="146"/>
      <c r="CO34" s="146"/>
      <c r="CP34" s="146">
        <v>11</v>
      </c>
      <c r="CQ34" s="146"/>
      <c r="CR34" s="146"/>
      <c r="CS34" s="146"/>
      <c r="CT34" s="146"/>
      <c r="CU34" s="146"/>
      <c r="CV34" s="146"/>
      <c r="CW34" s="146">
        <v>12</v>
      </c>
      <c r="CX34" s="146"/>
      <c r="CY34" s="146"/>
      <c r="CZ34" s="146"/>
      <c r="DA34" s="146"/>
      <c r="DB34" s="146"/>
      <c r="DC34" s="146"/>
      <c r="DD34" s="147"/>
    </row>
    <row r="35" spans="1:108" s="57" customFormat="1" ht="22.5" customHeight="1">
      <c r="A35" s="159" t="s">
        <v>201</v>
      </c>
      <c r="B35" s="160"/>
      <c r="C35" s="160"/>
      <c r="D35" s="160"/>
      <c r="E35" s="160"/>
      <c r="F35" s="161"/>
      <c r="G35" s="162" t="s">
        <v>210</v>
      </c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4"/>
      <c r="AK35" s="165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>
        <v>2.5</v>
      </c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77"/>
      <c r="BU35" s="178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>
        <v>10</v>
      </c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76"/>
    </row>
    <row r="36" spans="1:108" s="57" customFormat="1" ht="10.5">
      <c r="A36" s="170" t="s">
        <v>181</v>
      </c>
      <c r="B36" s="171"/>
      <c r="C36" s="171"/>
      <c r="D36" s="171"/>
      <c r="E36" s="171"/>
      <c r="F36" s="172"/>
      <c r="G36" s="173" t="s">
        <v>209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5"/>
      <c r="AK36" s="169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>
        <v>0.75</v>
      </c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8"/>
      <c r="BU36" s="169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8"/>
    </row>
    <row r="37" spans="1:108" s="48" customFormat="1" ht="11.25" thickBot="1">
      <c r="A37" s="148" t="s">
        <v>202</v>
      </c>
      <c r="B37" s="149"/>
      <c r="C37" s="149"/>
      <c r="D37" s="149"/>
      <c r="E37" s="149"/>
      <c r="F37" s="150"/>
      <c r="G37" s="151" t="s">
        <v>203</v>
      </c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  <c r="AK37" s="154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>
        <v>4.619</v>
      </c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6"/>
      <c r="BU37" s="158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7"/>
    </row>
    <row r="38" s="46" customFormat="1" ht="12.75"/>
    <row r="39" spans="2:8" ht="10.5" customHeight="1">
      <c r="B39" s="56" t="s">
        <v>195</v>
      </c>
      <c r="D39" s="58"/>
      <c r="E39" s="58"/>
      <c r="F39" s="58"/>
      <c r="G39" s="58"/>
      <c r="H39" s="58"/>
    </row>
  </sheetData>
  <sheetProtection/>
  <mergeCells count="226">
    <mergeCell ref="CW35:DD35"/>
    <mergeCell ref="BF35:BL35"/>
    <mergeCell ref="BM35:BT35"/>
    <mergeCell ref="BU35:CA35"/>
    <mergeCell ref="CB35:CH35"/>
    <mergeCell ref="CI35:CO35"/>
    <mergeCell ref="CP35:CV35"/>
    <mergeCell ref="A36:F36"/>
    <mergeCell ref="G36:AJ36"/>
    <mergeCell ref="AK36:AQ36"/>
    <mergeCell ref="AR36:AX36"/>
    <mergeCell ref="AY36:BE36"/>
    <mergeCell ref="BF36:BL36"/>
    <mergeCell ref="BM36:BT36"/>
    <mergeCell ref="BU36:CA36"/>
    <mergeCell ref="CB36:CH36"/>
    <mergeCell ref="CI36:CO36"/>
    <mergeCell ref="CP36:CV36"/>
    <mergeCell ref="CW36:DD36"/>
    <mergeCell ref="CW37:DD37"/>
    <mergeCell ref="BU37:CA37"/>
    <mergeCell ref="CB37:CH37"/>
    <mergeCell ref="CI37:CO37"/>
    <mergeCell ref="CP37:CV37"/>
    <mergeCell ref="A35:F35"/>
    <mergeCell ref="G35:AJ35"/>
    <mergeCell ref="AK35:AQ35"/>
    <mergeCell ref="AR35:AX35"/>
    <mergeCell ref="AY35:BE35"/>
    <mergeCell ref="CI34:CO34"/>
    <mergeCell ref="CP34:CV34"/>
    <mergeCell ref="CW34:DD34"/>
    <mergeCell ref="A37:F37"/>
    <mergeCell ref="G37:AJ37"/>
    <mergeCell ref="AK37:AQ37"/>
    <mergeCell ref="AR37:AX37"/>
    <mergeCell ref="AY37:BE37"/>
    <mergeCell ref="BF37:BL37"/>
    <mergeCell ref="BM37:BT37"/>
    <mergeCell ref="CW33:DD33"/>
    <mergeCell ref="A34:F34"/>
    <mergeCell ref="G34:AJ34"/>
    <mergeCell ref="AK34:AQ34"/>
    <mergeCell ref="AR34:AX34"/>
    <mergeCell ref="AY34:BE34"/>
    <mergeCell ref="BF34:BL34"/>
    <mergeCell ref="BM34:BT34"/>
    <mergeCell ref="BU34:CA34"/>
    <mergeCell ref="CB34:CH34"/>
    <mergeCell ref="BU32:DD32"/>
    <mergeCell ref="AK33:AQ33"/>
    <mergeCell ref="AR33:AX33"/>
    <mergeCell ref="AY33:BE33"/>
    <mergeCell ref="BF33:BL33"/>
    <mergeCell ref="BM33:BT33"/>
    <mergeCell ref="BU33:CA33"/>
    <mergeCell ref="CB33:CH33"/>
    <mergeCell ref="CI33:CO33"/>
    <mergeCell ref="CP33:CV33"/>
    <mergeCell ref="BN24:BT24"/>
    <mergeCell ref="BU24:CH24"/>
    <mergeCell ref="A28:DD28"/>
    <mergeCell ref="A30:F33"/>
    <mergeCell ref="G30:AJ33"/>
    <mergeCell ref="AK30:BT30"/>
    <mergeCell ref="BU30:DD30"/>
    <mergeCell ref="AK31:BT31"/>
    <mergeCell ref="BU31:DD31"/>
    <mergeCell ref="AK32:BT32"/>
    <mergeCell ref="A24:F24"/>
    <mergeCell ref="G24:AJ24"/>
    <mergeCell ref="AK24:AR24"/>
    <mergeCell ref="AS24:AY24"/>
    <mergeCell ref="AZ24:BF24"/>
    <mergeCell ref="BG24:BM24"/>
    <mergeCell ref="BN22:BT22"/>
    <mergeCell ref="BU22:CH22"/>
    <mergeCell ref="A23:F23"/>
    <mergeCell ref="G23:AJ23"/>
    <mergeCell ref="AK23:AR23"/>
    <mergeCell ref="AS23:AY23"/>
    <mergeCell ref="AZ23:BF23"/>
    <mergeCell ref="BG23:BM23"/>
    <mergeCell ref="BN23:BT23"/>
    <mergeCell ref="BU23:CH23"/>
    <mergeCell ref="A22:F22"/>
    <mergeCell ref="G22:AJ22"/>
    <mergeCell ref="AK22:AR22"/>
    <mergeCell ref="AS22:AY22"/>
    <mergeCell ref="AZ22:BF22"/>
    <mergeCell ref="BG22:BM22"/>
    <mergeCell ref="BN20:BT20"/>
    <mergeCell ref="BU20:CH20"/>
    <mergeCell ref="A21:F21"/>
    <mergeCell ref="G21:AJ21"/>
    <mergeCell ref="AK21:AR21"/>
    <mergeCell ref="AS21:AY21"/>
    <mergeCell ref="AZ21:BF21"/>
    <mergeCell ref="BG21:BM21"/>
    <mergeCell ref="BN21:BT21"/>
    <mergeCell ref="BU21:CH21"/>
    <mergeCell ref="A20:F20"/>
    <mergeCell ref="G20:AJ20"/>
    <mergeCell ref="AK20:AR20"/>
    <mergeCell ref="AS20:AY20"/>
    <mergeCell ref="AZ20:BF20"/>
    <mergeCell ref="BG20:BM20"/>
    <mergeCell ref="BN18:BT18"/>
    <mergeCell ref="BU18:CH18"/>
    <mergeCell ref="A19:F19"/>
    <mergeCell ref="G19:AJ19"/>
    <mergeCell ref="AK19:AR19"/>
    <mergeCell ref="AS19:AY19"/>
    <mergeCell ref="AZ19:BF19"/>
    <mergeCell ref="BG19:BM19"/>
    <mergeCell ref="BN19:BT19"/>
    <mergeCell ref="BU19:CH19"/>
    <mergeCell ref="A18:F18"/>
    <mergeCell ref="G18:AJ18"/>
    <mergeCell ref="AK18:AR18"/>
    <mergeCell ref="AS18:AY18"/>
    <mergeCell ref="AZ18:BF18"/>
    <mergeCell ref="BG18:BM18"/>
    <mergeCell ref="BN16:BT16"/>
    <mergeCell ref="BU16:CH16"/>
    <mergeCell ref="A17:F17"/>
    <mergeCell ref="G17:AJ17"/>
    <mergeCell ref="AK17:AR17"/>
    <mergeCell ref="AS17:AY17"/>
    <mergeCell ref="AZ17:BF17"/>
    <mergeCell ref="BG17:BM17"/>
    <mergeCell ref="BN17:BT17"/>
    <mergeCell ref="BU17:CH17"/>
    <mergeCell ref="A16:F16"/>
    <mergeCell ref="G16:AJ16"/>
    <mergeCell ref="AK16:AR16"/>
    <mergeCell ref="AS16:AY16"/>
    <mergeCell ref="AZ16:BF16"/>
    <mergeCell ref="BG16:BM16"/>
    <mergeCell ref="BN14:BT14"/>
    <mergeCell ref="BU14:CH14"/>
    <mergeCell ref="A15:F15"/>
    <mergeCell ref="G15:AJ15"/>
    <mergeCell ref="AK15:AR15"/>
    <mergeCell ref="AS15:AY15"/>
    <mergeCell ref="AZ15:BF15"/>
    <mergeCell ref="BG15:BM15"/>
    <mergeCell ref="BN15:BT15"/>
    <mergeCell ref="BU15:CH15"/>
    <mergeCell ref="A14:F14"/>
    <mergeCell ref="G14:AJ14"/>
    <mergeCell ref="AK14:AR14"/>
    <mergeCell ref="AS14:AY14"/>
    <mergeCell ref="AZ14:BF14"/>
    <mergeCell ref="BG14:BM14"/>
    <mergeCell ref="BN12:BT12"/>
    <mergeCell ref="BU12:CH12"/>
    <mergeCell ref="A13:F13"/>
    <mergeCell ref="G13:AJ13"/>
    <mergeCell ref="AK13:AR13"/>
    <mergeCell ref="AS13:AY13"/>
    <mergeCell ref="AZ13:BF13"/>
    <mergeCell ref="BG13:BM13"/>
    <mergeCell ref="BN13:BT13"/>
    <mergeCell ref="BU13:CH13"/>
    <mergeCell ref="A12:F12"/>
    <mergeCell ref="G12:AJ12"/>
    <mergeCell ref="AK12:AR12"/>
    <mergeCell ref="AS12:AY12"/>
    <mergeCell ref="AZ12:BF12"/>
    <mergeCell ref="BG12:BM12"/>
    <mergeCell ref="BN10:BT10"/>
    <mergeCell ref="BU10:CH10"/>
    <mergeCell ref="A11:F11"/>
    <mergeCell ref="G11:AJ11"/>
    <mergeCell ref="AK11:AR11"/>
    <mergeCell ref="AS11:AY11"/>
    <mergeCell ref="AZ11:BF11"/>
    <mergeCell ref="BG11:BM11"/>
    <mergeCell ref="BN11:BT11"/>
    <mergeCell ref="BU11:CH11"/>
    <mergeCell ref="A10:F10"/>
    <mergeCell ref="G10:AJ10"/>
    <mergeCell ref="AK10:AR10"/>
    <mergeCell ref="AS10:AY10"/>
    <mergeCell ref="AZ10:BF10"/>
    <mergeCell ref="BG10:BM10"/>
    <mergeCell ref="BU8:CH8"/>
    <mergeCell ref="A9:F9"/>
    <mergeCell ref="G9:AJ9"/>
    <mergeCell ref="AK9:AR9"/>
    <mergeCell ref="AS9:AY9"/>
    <mergeCell ref="AZ9:BF9"/>
    <mergeCell ref="BG9:BM9"/>
    <mergeCell ref="BN9:BT9"/>
    <mergeCell ref="BU9:CH9"/>
    <mergeCell ref="AK6:AR6"/>
    <mergeCell ref="AS6:AY6"/>
    <mergeCell ref="BU7:CH7"/>
    <mergeCell ref="A8:F8"/>
    <mergeCell ref="G8:AJ8"/>
    <mergeCell ref="AK8:AR8"/>
    <mergeCell ref="AS8:AY8"/>
    <mergeCell ref="AZ8:BF8"/>
    <mergeCell ref="BG8:BM8"/>
    <mergeCell ref="BN8:BT8"/>
    <mergeCell ref="AS5:AY5"/>
    <mergeCell ref="AZ5:BF5"/>
    <mergeCell ref="BN6:BT6"/>
    <mergeCell ref="A7:F7"/>
    <mergeCell ref="G7:AJ7"/>
    <mergeCell ref="AK7:AR7"/>
    <mergeCell ref="AS7:AY7"/>
    <mergeCell ref="AZ7:BF7"/>
    <mergeCell ref="BG7:BM7"/>
    <mergeCell ref="BN7:BT7"/>
    <mergeCell ref="BG5:BM5"/>
    <mergeCell ref="BN5:BT5"/>
    <mergeCell ref="AZ6:BF6"/>
    <mergeCell ref="BG6:BM6"/>
    <mergeCell ref="A2:DD2"/>
    <mergeCell ref="A4:F6"/>
    <mergeCell ref="G4:AJ6"/>
    <mergeCell ref="AK4:BT4"/>
    <mergeCell ref="BU4:CH6"/>
    <mergeCell ref="AK5:AR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L96"/>
  <sheetViews>
    <sheetView tabSelected="1" zoomScale="75" zoomScaleNormal="75" zoomScalePageLayoutView="0" workbookViewId="0" topLeftCell="A1">
      <selection activeCell="J29" sqref="J29"/>
    </sheetView>
  </sheetViews>
  <sheetFormatPr defaultColWidth="9.00390625" defaultRowHeight="15.75"/>
  <cols>
    <col min="1" max="1" width="11.625" style="1" customWidth="1"/>
    <col min="2" max="2" width="69.75390625" style="1" customWidth="1"/>
    <col min="3" max="3" width="11.75390625" style="1" customWidth="1"/>
    <col min="4" max="4" width="15.125" style="1" customWidth="1"/>
    <col min="5" max="5" width="8.75390625" style="1" customWidth="1"/>
    <col min="6" max="6" width="8.625" style="1" customWidth="1"/>
    <col min="7" max="7" width="9.75390625" style="1" customWidth="1"/>
    <col min="8" max="8" width="8.00390625" style="1" customWidth="1"/>
    <col min="9" max="9" width="16.75390625" style="1" customWidth="1"/>
    <col min="10" max="10" width="3.50390625" style="1" customWidth="1"/>
    <col min="11" max="11" width="8.625" style="1" customWidth="1"/>
    <col min="12" max="12" width="16.125" style="1" customWidth="1"/>
    <col min="13" max="13" width="21.25390625" style="1" customWidth="1"/>
    <col min="14" max="14" width="12.625" style="1" customWidth="1"/>
    <col min="15" max="15" width="22.375" style="1" customWidth="1"/>
    <col min="16" max="16" width="10.875" style="1" customWidth="1"/>
    <col min="17" max="17" width="17.375" style="1" customWidth="1"/>
    <col min="18" max="19" width="4.125" style="1" customWidth="1"/>
    <col min="20" max="20" width="3.75390625" style="1" customWidth="1"/>
    <col min="21" max="21" width="3.875" style="1" customWidth="1"/>
    <col min="22" max="22" width="4.50390625" style="1" customWidth="1"/>
    <col min="23" max="23" width="5.00390625" style="1" customWidth="1"/>
    <col min="24" max="24" width="5.50390625" style="1" customWidth="1"/>
    <col min="25" max="25" width="5.75390625" style="1" customWidth="1"/>
    <col min="26" max="26" width="5.50390625" style="1" customWidth="1"/>
    <col min="27" max="28" width="5.00390625" style="1" customWidth="1"/>
    <col min="29" max="29" width="12.875" style="1" customWidth="1"/>
    <col min="30" max="39" width="5.00390625" style="1" customWidth="1"/>
    <col min="40" max="16384" width="9.00390625" style="1" customWidth="1"/>
  </cols>
  <sheetData>
    <row r="1" spans="7:8" ht="15.75">
      <c r="G1" s="2"/>
      <c r="H1" s="2"/>
    </row>
    <row r="2" spans="1:9" ht="18.75">
      <c r="A2" s="180" t="s">
        <v>15</v>
      </c>
      <c r="B2" s="180"/>
      <c r="C2" s="180"/>
      <c r="D2" s="180"/>
      <c r="E2" s="180"/>
      <c r="F2" s="180"/>
      <c r="G2" s="180"/>
      <c r="H2" s="180"/>
      <c r="I2" s="180"/>
    </row>
    <row r="3" spans="1:9" ht="18.75">
      <c r="A3" s="180" t="s">
        <v>204</v>
      </c>
      <c r="B3" s="180"/>
      <c r="C3" s="180"/>
      <c r="D3" s="180"/>
      <c r="E3" s="180"/>
      <c r="F3" s="180"/>
      <c r="G3" s="180"/>
      <c r="H3" s="180"/>
      <c r="I3" s="180"/>
    </row>
    <row r="4" spans="1:9" ht="18.75">
      <c r="A4" s="187"/>
      <c r="B4" s="187"/>
      <c r="C4" s="187"/>
      <c r="D4" s="187"/>
      <c r="E4" s="187"/>
      <c r="F4" s="187"/>
      <c r="G4" s="187"/>
      <c r="H4" s="187"/>
      <c r="I4" s="187"/>
    </row>
    <row r="5" spans="1:9" ht="18.75">
      <c r="A5" s="18"/>
      <c r="B5" s="18"/>
      <c r="C5" s="18"/>
      <c r="D5" s="18"/>
      <c r="E5" s="18"/>
      <c r="F5" s="18"/>
      <c r="G5" s="12"/>
      <c r="H5" s="179" t="s">
        <v>14</v>
      </c>
      <c r="I5" s="179"/>
    </row>
    <row r="6" spans="1:38" ht="18.75">
      <c r="A6" s="42"/>
      <c r="B6" s="42"/>
      <c r="C6" s="42"/>
      <c r="D6" s="42"/>
      <c r="E6" s="42"/>
      <c r="F6" s="188" t="s">
        <v>13</v>
      </c>
      <c r="G6" s="188"/>
      <c r="H6" s="188"/>
      <c r="I6" s="18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8.75">
      <c r="A7" s="14"/>
      <c r="B7" s="14"/>
      <c r="C7" s="14"/>
      <c r="D7" s="14"/>
      <c r="E7" s="14"/>
      <c r="F7" s="14"/>
      <c r="G7" s="192" t="s">
        <v>16</v>
      </c>
      <c r="H7" s="192"/>
      <c r="I7" s="19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8.75">
      <c r="A8" s="11"/>
      <c r="B8" s="11"/>
      <c r="C8" s="11"/>
      <c r="D8" s="11"/>
      <c r="E8" s="11"/>
      <c r="F8" s="11"/>
      <c r="G8" s="192" t="s">
        <v>12</v>
      </c>
      <c r="H8" s="192"/>
      <c r="I8" s="19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29" ht="3.75" customHeight="1">
      <c r="A9" s="6"/>
      <c r="B9" s="6"/>
      <c r="C9" s="6"/>
      <c r="D9" s="6"/>
      <c r="E9" s="6"/>
      <c r="F9" s="6"/>
      <c r="G9" s="9"/>
      <c r="H9" s="9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1" ht="18.75">
      <c r="A10" s="10"/>
      <c r="B10" s="10"/>
      <c r="C10" s="10"/>
      <c r="D10" s="10"/>
      <c r="E10" s="10"/>
      <c r="F10" s="10"/>
      <c r="G10" s="193" t="s">
        <v>205</v>
      </c>
      <c r="H10" s="193"/>
      <c r="I10" s="193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38" ht="18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5.75" customHeight="1">
      <c r="A12" s="190" t="s">
        <v>11</v>
      </c>
      <c r="B12" s="190"/>
      <c r="C12" s="190"/>
      <c r="D12" s="190"/>
      <c r="E12" s="190"/>
      <c r="F12" s="190"/>
      <c r="G12" s="190"/>
      <c r="H12" s="190"/>
      <c r="I12" s="19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29" ht="15.75">
      <c r="A13" s="43"/>
      <c r="B13" s="43"/>
      <c r="C13" s="43"/>
      <c r="D13" s="43"/>
      <c r="E13" s="43"/>
      <c r="F13" s="43"/>
      <c r="G13" s="43"/>
      <c r="H13" s="43"/>
      <c r="I13" s="4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9.5" customHeight="1">
      <c r="A14" s="184" t="s">
        <v>148</v>
      </c>
      <c r="B14" s="191" t="s">
        <v>144</v>
      </c>
      <c r="C14" s="191" t="s">
        <v>9</v>
      </c>
      <c r="D14" s="181" t="s">
        <v>10</v>
      </c>
      <c r="E14" s="182"/>
      <c r="F14" s="182"/>
      <c r="G14" s="182"/>
      <c r="H14" s="183"/>
      <c r="I14" s="184" t="s">
        <v>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13" ht="43.5" customHeight="1">
      <c r="A15" s="185"/>
      <c r="B15" s="191"/>
      <c r="C15" s="191"/>
      <c r="D15" s="19" t="s">
        <v>206</v>
      </c>
      <c r="E15" s="22" t="s">
        <v>139</v>
      </c>
      <c r="F15" s="22" t="s">
        <v>140</v>
      </c>
      <c r="G15" s="22" t="s">
        <v>141</v>
      </c>
      <c r="H15" s="22" t="s">
        <v>142</v>
      </c>
      <c r="I15" s="185"/>
      <c r="J15" s="7"/>
      <c r="K15" s="7"/>
      <c r="L15" s="7"/>
      <c r="M15" s="7"/>
    </row>
    <row r="16" spans="1:9" ht="43.5" customHeight="1">
      <c r="A16" s="185"/>
      <c r="B16" s="191"/>
      <c r="C16" s="191"/>
      <c r="D16" s="19" t="s">
        <v>143</v>
      </c>
      <c r="E16" s="19" t="s">
        <v>143</v>
      </c>
      <c r="F16" s="19" t="s">
        <v>143</v>
      </c>
      <c r="G16" s="19" t="s">
        <v>143</v>
      </c>
      <c r="H16" s="19" t="s">
        <v>143</v>
      </c>
      <c r="I16" s="186"/>
    </row>
    <row r="17" spans="1:9" ht="15.75">
      <c r="A17" s="22">
        <v>1</v>
      </c>
      <c r="B17" s="22">
        <v>2</v>
      </c>
      <c r="C17" s="22">
        <v>3</v>
      </c>
      <c r="D17" s="22"/>
      <c r="E17" s="21" t="s">
        <v>146</v>
      </c>
      <c r="F17" s="21" t="s">
        <v>149</v>
      </c>
      <c r="G17" s="21" t="s">
        <v>150</v>
      </c>
      <c r="H17" s="21" t="s">
        <v>151</v>
      </c>
      <c r="I17" s="21" t="s">
        <v>145</v>
      </c>
    </row>
    <row r="18" spans="1:11" ht="15.75">
      <c r="A18" s="29" t="s">
        <v>126</v>
      </c>
      <c r="B18" s="30" t="s">
        <v>119</v>
      </c>
      <c r="C18" s="60">
        <f aca="true" t="shared" si="0" ref="C18:I18">C19+C20+C21+C22+C23+C24</f>
        <v>374.61170639999995</v>
      </c>
      <c r="D18" s="60">
        <f>D19+D20+D21+D22+D23+D24</f>
        <v>87.62000800000001</v>
      </c>
      <c r="E18" s="60">
        <f t="shared" si="0"/>
        <v>6.461496</v>
      </c>
      <c r="F18" s="60">
        <f t="shared" si="0"/>
        <v>25.686804</v>
      </c>
      <c r="G18" s="60">
        <f t="shared" si="0"/>
        <v>24.469307999999998</v>
      </c>
      <c r="H18" s="60">
        <f t="shared" si="0"/>
        <v>31.002399999999998</v>
      </c>
      <c r="I18" s="60">
        <f t="shared" si="0"/>
        <v>286.9916984</v>
      </c>
      <c r="K18" s="45"/>
    </row>
    <row r="19" spans="1:9" ht="15.75">
      <c r="A19" s="25" t="s">
        <v>127</v>
      </c>
      <c r="B19" s="28" t="s">
        <v>120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</row>
    <row r="20" spans="1:9" ht="23.25" customHeight="1">
      <c r="A20" s="25" t="s">
        <v>128</v>
      </c>
      <c r="B20" s="28" t="s">
        <v>121</v>
      </c>
      <c r="C20" s="44">
        <f>C25</f>
        <v>295.5531</v>
      </c>
      <c r="D20" s="44">
        <f>D25</f>
        <v>57.500004000000004</v>
      </c>
      <c r="E20" s="44">
        <f>E25</f>
        <v>6.461496</v>
      </c>
      <c r="F20" s="44">
        <f>F25</f>
        <v>21.2868</v>
      </c>
      <c r="G20" s="44">
        <f>G25</f>
        <v>24.469307999999998</v>
      </c>
      <c r="H20" s="44">
        <f>H25</f>
        <v>5.2824</v>
      </c>
      <c r="I20" s="44">
        <f>I25</f>
        <v>238.053096</v>
      </c>
    </row>
    <row r="21" spans="1:9" ht="39.75" customHeight="1">
      <c r="A21" s="25" t="s">
        <v>23</v>
      </c>
      <c r="B21" s="28" t="s">
        <v>24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1:9" ht="23.25" customHeight="1">
      <c r="A22" s="25" t="s">
        <v>26</v>
      </c>
      <c r="B22" s="28" t="s">
        <v>25</v>
      </c>
      <c r="C22" s="44">
        <f aca="true" t="shared" si="1" ref="C22:H22">C71</f>
        <v>4.4</v>
      </c>
      <c r="D22" s="44">
        <f t="shared" si="1"/>
        <v>4.400004</v>
      </c>
      <c r="E22" s="44">
        <f t="shared" si="1"/>
        <v>0</v>
      </c>
      <c r="F22" s="44">
        <f t="shared" si="1"/>
        <v>4.400004</v>
      </c>
      <c r="G22" s="44">
        <f t="shared" si="1"/>
        <v>0</v>
      </c>
      <c r="H22" s="44">
        <f t="shared" si="1"/>
        <v>0</v>
      </c>
      <c r="I22" s="44">
        <f>I71</f>
        <v>-3.9999999996709334E-06</v>
      </c>
    </row>
    <row r="23" spans="1:9" ht="31.5">
      <c r="A23" s="25" t="s">
        <v>28</v>
      </c>
      <c r="B23" s="28" t="s">
        <v>27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1:9" ht="15.75">
      <c r="A24" s="25" t="s">
        <v>129</v>
      </c>
      <c r="B24" s="28" t="s">
        <v>122</v>
      </c>
      <c r="C24" s="44">
        <f aca="true" t="shared" si="2" ref="C24:H24">C74</f>
        <v>74.6586064</v>
      </c>
      <c r="D24" s="44">
        <f t="shared" si="2"/>
        <v>25.72</v>
      </c>
      <c r="E24" s="44">
        <f t="shared" si="2"/>
        <v>0</v>
      </c>
      <c r="F24" s="44">
        <f t="shared" si="2"/>
        <v>0</v>
      </c>
      <c r="G24" s="44">
        <f t="shared" si="2"/>
        <v>0</v>
      </c>
      <c r="H24" s="44">
        <f t="shared" si="2"/>
        <v>25.72</v>
      </c>
      <c r="I24" s="44">
        <f>I74</f>
        <v>48.938606400000005</v>
      </c>
    </row>
    <row r="25" spans="1:9" ht="31.5">
      <c r="A25" s="25" t="s">
        <v>18</v>
      </c>
      <c r="B25" s="28" t="s">
        <v>29</v>
      </c>
      <c r="C25" s="44">
        <f aca="true" t="shared" si="3" ref="C25:I25">C26+C47+C59+C69</f>
        <v>295.5531</v>
      </c>
      <c r="D25" s="44">
        <f t="shared" si="3"/>
        <v>57.500004000000004</v>
      </c>
      <c r="E25" s="44">
        <f t="shared" si="3"/>
        <v>6.461496</v>
      </c>
      <c r="F25" s="44">
        <f t="shared" si="3"/>
        <v>21.2868</v>
      </c>
      <c r="G25" s="44">
        <f t="shared" si="3"/>
        <v>24.469307999999998</v>
      </c>
      <c r="H25" s="44">
        <f t="shared" si="3"/>
        <v>5.2824</v>
      </c>
      <c r="I25" s="44">
        <f t="shared" si="3"/>
        <v>238.053096</v>
      </c>
    </row>
    <row r="26" spans="1:9" ht="35.25" customHeight="1">
      <c r="A26" s="25" t="s">
        <v>19</v>
      </c>
      <c r="B26" s="28" t="s">
        <v>30</v>
      </c>
      <c r="C26" s="44">
        <f aca="true" t="shared" si="4" ref="C26:I27">C27</f>
        <v>189.535</v>
      </c>
      <c r="D26" s="44">
        <f t="shared" si="4"/>
        <v>41.954004000000005</v>
      </c>
      <c r="E26" s="44">
        <f t="shared" si="4"/>
        <v>4.8525</v>
      </c>
      <c r="F26" s="44">
        <f t="shared" si="4"/>
        <v>16.623</v>
      </c>
      <c r="G26" s="44">
        <f t="shared" si="4"/>
        <v>19.805508</v>
      </c>
      <c r="H26" s="44">
        <f t="shared" si="4"/>
        <v>0.672996</v>
      </c>
      <c r="I26" s="44">
        <f t="shared" si="4"/>
        <v>147.58099600000003</v>
      </c>
    </row>
    <row r="27" spans="1:9" ht="23.25" customHeight="1">
      <c r="A27" s="25" t="s">
        <v>105</v>
      </c>
      <c r="B27" s="28" t="s">
        <v>31</v>
      </c>
      <c r="C27" s="44">
        <f t="shared" si="4"/>
        <v>189.535</v>
      </c>
      <c r="D27" s="44">
        <f t="shared" si="4"/>
        <v>41.954004000000005</v>
      </c>
      <c r="E27" s="44">
        <f t="shared" si="4"/>
        <v>4.8525</v>
      </c>
      <c r="F27" s="44">
        <f t="shared" si="4"/>
        <v>16.623</v>
      </c>
      <c r="G27" s="44">
        <f t="shared" si="4"/>
        <v>19.805508</v>
      </c>
      <c r="H27" s="44">
        <f t="shared" si="4"/>
        <v>0.672996</v>
      </c>
      <c r="I27" s="44">
        <f t="shared" si="4"/>
        <v>147.58099600000003</v>
      </c>
    </row>
    <row r="28" spans="1:9" ht="35.25" customHeight="1">
      <c r="A28" s="25" t="s">
        <v>106</v>
      </c>
      <c r="B28" s="28" t="s">
        <v>32</v>
      </c>
      <c r="C28" s="44">
        <f aca="true" t="shared" si="5" ref="C28:I28">C29+C40</f>
        <v>189.535</v>
      </c>
      <c r="D28" s="44">
        <f t="shared" si="5"/>
        <v>41.954004000000005</v>
      </c>
      <c r="E28" s="44">
        <f t="shared" si="5"/>
        <v>4.8525</v>
      </c>
      <c r="F28" s="44">
        <f t="shared" si="5"/>
        <v>16.623</v>
      </c>
      <c r="G28" s="44">
        <f t="shared" si="5"/>
        <v>19.805508</v>
      </c>
      <c r="H28" s="44">
        <f t="shared" si="5"/>
        <v>0.672996</v>
      </c>
      <c r="I28" s="44">
        <f t="shared" si="5"/>
        <v>147.58099600000003</v>
      </c>
    </row>
    <row r="29" spans="1:9" ht="22.5" customHeight="1">
      <c r="A29" s="31" t="s">
        <v>45</v>
      </c>
      <c r="B29" s="32" t="s">
        <v>68</v>
      </c>
      <c r="C29" s="61">
        <f aca="true" t="shared" si="6" ref="C29:I29">SUM(C30:C39)</f>
        <v>152.221</v>
      </c>
      <c r="D29" s="61">
        <f t="shared" si="6"/>
        <v>36.481008</v>
      </c>
      <c r="E29" s="61">
        <f t="shared" si="6"/>
        <v>4.8525</v>
      </c>
      <c r="F29" s="61">
        <f t="shared" si="6"/>
        <v>16.623</v>
      </c>
      <c r="G29" s="61">
        <f t="shared" si="6"/>
        <v>15.005507999999999</v>
      </c>
      <c r="H29" s="61">
        <f t="shared" si="6"/>
        <v>0</v>
      </c>
      <c r="I29" s="61">
        <f t="shared" si="6"/>
        <v>115.73999200000002</v>
      </c>
    </row>
    <row r="30" spans="1:9" s="2" customFormat="1" ht="39.75" customHeight="1">
      <c r="A30" s="20" t="s">
        <v>47</v>
      </c>
      <c r="B30" s="27" t="s">
        <v>33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f>C30-D30</f>
        <v>0</v>
      </c>
    </row>
    <row r="31" spans="1:9" ht="36" customHeight="1">
      <c r="A31" s="20" t="s">
        <v>48</v>
      </c>
      <c r="B31" s="26" t="s">
        <v>154</v>
      </c>
      <c r="C31" s="59">
        <v>9.609</v>
      </c>
      <c r="D31" s="59">
        <f aca="true" t="shared" si="7" ref="D31:D39">E31+F31+G31+H31</f>
        <v>0</v>
      </c>
      <c r="E31" s="59">
        <v>0</v>
      </c>
      <c r="F31" s="59">
        <v>0</v>
      </c>
      <c r="G31" s="59">
        <v>0</v>
      </c>
      <c r="H31" s="59">
        <v>0</v>
      </c>
      <c r="I31" s="59">
        <f aca="true" t="shared" si="8" ref="I31:I39">C31-D31</f>
        <v>9.609</v>
      </c>
    </row>
    <row r="32" spans="1:9" ht="34.5" customHeight="1">
      <c r="A32" s="20" t="s">
        <v>49</v>
      </c>
      <c r="B32" s="26" t="s">
        <v>1</v>
      </c>
      <c r="C32" s="59">
        <v>2.993</v>
      </c>
      <c r="D32" s="59">
        <f t="shared" si="7"/>
        <v>0</v>
      </c>
      <c r="E32" s="59">
        <v>0</v>
      </c>
      <c r="F32" s="59">
        <v>0</v>
      </c>
      <c r="G32" s="59">
        <v>0</v>
      </c>
      <c r="H32" s="59">
        <v>0</v>
      </c>
      <c r="I32" s="59">
        <f t="shared" si="8"/>
        <v>2.993</v>
      </c>
    </row>
    <row r="33" spans="1:9" ht="51.75" customHeight="1">
      <c r="A33" s="20" t="s">
        <v>50</v>
      </c>
      <c r="B33" s="26" t="s">
        <v>34</v>
      </c>
      <c r="C33" s="59">
        <v>24.116</v>
      </c>
      <c r="D33" s="59">
        <f t="shared" si="7"/>
        <v>0</v>
      </c>
      <c r="E33" s="59">
        <v>0</v>
      </c>
      <c r="F33" s="59">
        <v>0</v>
      </c>
      <c r="G33" s="59">
        <v>0</v>
      </c>
      <c r="H33" s="59">
        <v>0</v>
      </c>
      <c r="I33" s="59">
        <f t="shared" si="8"/>
        <v>24.116</v>
      </c>
    </row>
    <row r="34" spans="1:9" s="2" customFormat="1" ht="49.5" customHeight="1">
      <c r="A34" s="20" t="s">
        <v>51</v>
      </c>
      <c r="B34" s="27" t="s">
        <v>35</v>
      </c>
      <c r="C34" s="59">
        <v>16.175</v>
      </c>
      <c r="D34" s="59">
        <f t="shared" si="7"/>
        <v>16.175004</v>
      </c>
      <c r="E34" s="59">
        <v>4.8525</v>
      </c>
      <c r="F34" s="59">
        <v>6.470004</v>
      </c>
      <c r="G34" s="59">
        <v>4.8525</v>
      </c>
      <c r="H34" s="59">
        <v>0</v>
      </c>
      <c r="I34" s="59">
        <f t="shared" si="8"/>
        <v>-4.000000000559112E-06</v>
      </c>
    </row>
    <row r="35" spans="1:9" ht="37.5" customHeight="1">
      <c r="A35" s="20" t="s">
        <v>52</v>
      </c>
      <c r="B35" s="26" t="s">
        <v>36</v>
      </c>
      <c r="C35" s="59">
        <v>2.039</v>
      </c>
      <c r="D35" s="59">
        <f t="shared" si="7"/>
        <v>0</v>
      </c>
      <c r="E35" s="59">
        <v>0</v>
      </c>
      <c r="F35" s="59">
        <v>0</v>
      </c>
      <c r="G35" s="59">
        <v>0</v>
      </c>
      <c r="H35" s="59">
        <v>0</v>
      </c>
      <c r="I35" s="59">
        <f t="shared" si="8"/>
        <v>2.039</v>
      </c>
    </row>
    <row r="36" spans="1:9" ht="36" customHeight="1">
      <c r="A36" s="20" t="s">
        <v>53</v>
      </c>
      <c r="B36" s="26" t="s">
        <v>37</v>
      </c>
      <c r="C36" s="59">
        <v>3.607</v>
      </c>
      <c r="D36" s="59">
        <f t="shared" si="7"/>
        <v>0</v>
      </c>
      <c r="E36" s="59">
        <v>0</v>
      </c>
      <c r="F36" s="59">
        <v>0</v>
      </c>
      <c r="G36" s="59">
        <v>0</v>
      </c>
      <c r="H36" s="59">
        <v>0</v>
      </c>
      <c r="I36" s="59">
        <f t="shared" si="8"/>
        <v>3.607</v>
      </c>
    </row>
    <row r="37" spans="1:9" ht="31.5">
      <c r="A37" s="20" t="s">
        <v>54</v>
      </c>
      <c r="B37" s="26" t="s">
        <v>38</v>
      </c>
      <c r="C37" s="59">
        <v>73.376</v>
      </c>
      <c r="D37" s="59">
        <f t="shared" si="7"/>
        <v>0</v>
      </c>
      <c r="E37" s="59">
        <v>0</v>
      </c>
      <c r="F37" s="59">
        <v>0</v>
      </c>
      <c r="G37" s="59">
        <v>0</v>
      </c>
      <c r="H37" s="59">
        <v>0</v>
      </c>
      <c r="I37" s="59">
        <f t="shared" si="8"/>
        <v>73.376</v>
      </c>
    </row>
    <row r="38" spans="1:9" s="2" customFormat="1" ht="31.5">
      <c r="A38" s="20" t="s">
        <v>55</v>
      </c>
      <c r="B38" s="27" t="s">
        <v>155</v>
      </c>
      <c r="C38" s="59">
        <v>6.916</v>
      </c>
      <c r="D38" s="59">
        <f t="shared" si="7"/>
        <v>6.915996</v>
      </c>
      <c r="E38" s="59">
        <v>0</v>
      </c>
      <c r="F38" s="59">
        <v>3.457992</v>
      </c>
      <c r="G38" s="59">
        <v>3.458004</v>
      </c>
      <c r="H38" s="59">
        <v>0</v>
      </c>
      <c r="I38" s="59">
        <f t="shared" si="8"/>
        <v>4.000000000559112E-06</v>
      </c>
    </row>
    <row r="39" spans="1:9" s="2" customFormat="1" ht="47.25">
      <c r="A39" s="20" t="s">
        <v>56</v>
      </c>
      <c r="B39" s="27" t="s">
        <v>156</v>
      </c>
      <c r="C39" s="59">
        <v>13.39</v>
      </c>
      <c r="D39" s="59">
        <f t="shared" si="7"/>
        <v>13.390008</v>
      </c>
      <c r="E39" s="59">
        <v>0</v>
      </c>
      <c r="F39" s="59">
        <v>6.695004</v>
      </c>
      <c r="G39" s="59">
        <v>6.695004</v>
      </c>
      <c r="H39" s="59">
        <v>0</v>
      </c>
      <c r="I39" s="59">
        <f t="shared" si="8"/>
        <v>-7.999999999341867E-06</v>
      </c>
    </row>
    <row r="40" spans="1:9" ht="23.25" customHeight="1">
      <c r="A40" s="31" t="s">
        <v>46</v>
      </c>
      <c r="B40" s="32" t="s">
        <v>69</v>
      </c>
      <c r="C40" s="61">
        <f aca="true" t="shared" si="9" ref="C40:I40">SUM(C41:C46)</f>
        <v>37.314</v>
      </c>
      <c r="D40" s="61">
        <f t="shared" si="9"/>
        <v>5.472996</v>
      </c>
      <c r="E40" s="61">
        <f t="shared" si="9"/>
        <v>0</v>
      </c>
      <c r="F40" s="61">
        <f t="shared" si="9"/>
        <v>0</v>
      </c>
      <c r="G40" s="61">
        <f t="shared" si="9"/>
        <v>4.8</v>
      </c>
      <c r="H40" s="61">
        <f t="shared" si="9"/>
        <v>0.672996</v>
      </c>
      <c r="I40" s="62">
        <f t="shared" si="9"/>
        <v>31.841003999999998</v>
      </c>
    </row>
    <row r="41" spans="1:9" ht="15.75">
      <c r="A41" s="20" t="s">
        <v>57</v>
      </c>
      <c r="B41" s="26" t="s">
        <v>39</v>
      </c>
      <c r="C41" s="59">
        <v>11.447</v>
      </c>
      <c r="D41" s="59">
        <f aca="true" t="shared" si="10" ref="D41:D46">E41+F41+G41+H41</f>
        <v>0</v>
      </c>
      <c r="E41" s="59">
        <v>0</v>
      </c>
      <c r="F41" s="59">
        <v>0</v>
      </c>
      <c r="G41" s="59">
        <v>0</v>
      </c>
      <c r="H41" s="59">
        <v>0</v>
      </c>
      <c r="I41" s="59">
        <f aca="true" t="shared" si="11" ref="I41:I46">C41-D41</f>
        <v>11.447</v>
      </c>
    </row>
    <row r="42" spans="1:9" s="2" customFormat="1" ht="15.75">
      <c r="A42" s="20" t="s">
        <v>58</v>
      </c>
      <c r="B42" s="27" t="s">
        <v>40</v>
      </c>
      <c r="C42" s="59">
        <v>5.473</v>
      </c>
      <c r="D42" s="59">
        <f t="shared" si="10"/>
        <v>5.472996</v>
      </c>
      <c r="E42" s="59">
        <v>0</v>
      </c>
      <c r="F42" s="59">
        <v>0</v>
      </c>
      <c r="G42" s="59">
        <v>4.8</v>
      </c>
      <c r="H42" s="59">
        <v>0.672996</v>
      </c>
      <c r="I42" s="59">
        <f t="shared" si="11"/>
        <v>3.9999999996709334E-06</v>
      </c>
    </row>
    <row r="43" spans="1:9" ht="15.75">
      <c r="A43" s="20" t="s">
        <v>59</v>
      </c>
      <c r="B43" s="27" t="s">
        <v>41</v>
      </c>
      <c r="C43" s="59">
        <v>5.195</v>
      </c>
      <c r="D43" s="59">
        <f t="shared" si="10"/>
        <v>0</v>
      </c>
      <c r="E43" s="59">
        <v>0</v>
      </c>
      <c r="F43" s="59">
        <v>0</v>
      </c>
      <c r="G43" s="59">
        <v>0</v>
      </c>
      <c r="H43" s="59">
        <v>0</v>
      </c>
      <c r="I43" s="59">
        <f t="shared" si="11"/>
        <v>5.195</v>
      </c>
    </row>
    <row r="44" spans="1:9" ht="33.75" customHeight="1">
      <c r="A44" s="20" t="s">
        <v>60</v>
      </c>
      <c r="B44" s="27" t="s">
        <v>42</v>
      </c>
      <c r="C44" s="59">
        <v>5.197</v>
      </c>
      <c r="D44" s="59">
        <f t="shared" si="10"/>
        <v>0</v>
      </c>
      <c r="E44" s="59">
        <v>0</v>
      </c>
      <c r="F44" s="59">
        <v>0</v>
      </c>
      <c r="G44" s="59">
        <v>0</v>
      </c>
      <c r="H44" s="59">
        <v>0</v>
      </c>
      <c r="I44" s="59">
        <f t="shared" si="11"/>
        <v>5.197</v>
      </c>
    </row>
    <row r="45" spans="1:9" ht="34.5" customHeight="1">
      <c r="A45" s="20" t="s">
        <v>61</v>
      </c>
      <c r="B45" s="27" t="s">
        <v>43</v>
      </c>
      <c r="C45" s="59">
        <v>4.805</v>
      </c>
      <c r="D45" s="59">
        <f t="shared" si="10"/>
        <v>0</v>
      </c>
      <c r="E45" s="59">
        <v>0</v>
      </c>
      <c r="F45" s="59">
        <v>0</v>
      </c>
      <c r="G45" s="59">
        <v>0</v>
      </c>
      <c r="H45" s="59">
        <v>0</v>
      </c>
      <c r="I45" s="59">
        <f t="shared" si="11"/>
        <v>4.805</v>
      </c>
    </row>
    <row r="46" spans="1:9" ht="33" customHeight="1">
      <c r="A46" s="20" t="s">
        <v>62</v>
      </c>
      <c r="B46" s="27" t="s">
        <v>44</v>
      </c>
      <c r="C46" s="59">
        <v>5.197</v>
      </c>
      <c r="D46" s="59">
        <f t="shared" si="10"/>
        <v>0</v>
      </c>
      <c r="E46" s="59">
        <v>0</v>
      </c>
      <c r="F46" s="59">
        <v>0</v>
      </c>
      <c r="G46" s="59">
        <v>0</v>
      </c>
      <c r="H46" s="59">
        <v>0</v>
      </c>
      <c r="I46" s="59">
        <f t="shared" si="11"/>
        <v>5.197</v>
      </c>
    </row>
    <row r="47" spans="1:9" ht="36.75" customHeight="1">
      <c r="A47" s="25" t="s">
        <v>20</v>
      </c>
      <c r="B47" s="28" t="s">
        <v>123</v>
      </c>
      <c r="C47" s="44">
        <f aca="true" t="shared" si="12" ref="C47:H47">C48</f>
        <v>95.5281</v>
      </c>
      <c r="D47" s="44">
        <f t="shared" si="12"/>
        <v>8.045004</v>
      </c>
      <c r="E47" s="44">
        <f t="shared" si="12"/>
        <v>1.608996</v>
      </c>
      <c r="F47" s="44">
        <f t="shared" si="12"/>
        <v>2.4135</v>
      </c>
      <c r="G47" s="44">
        <f t="shared" si="12"/>
        <v>2.4135</v>
      </c>
      <c r="H47" s="44">
        <f t="shared" si="12"/>
        <v>1.609008</v>
      </c>
      <c r="I47" s="40">
        <f>I48+I58</f>
        <v>87.483096</v>
      </c>
    </row>
    <row r="48" spans="1:9" ht="15.75">
      <c r="A48" s="25" t="s">
        <v>107</v>
      </c>
      <c r="B48" s="28" t="s">
        <v>124</v>
      </c>
      <c r="C48" s="44">
        <f aca="true" t="shared" si="13" ref="C48:I48">C49+C52</f>
        <v>95.5281</v>
      </c>
      <c r="D48" s="44">
        <f t="shared" si="13"/>
        <v>8.045004</v>
      </c>
      <c r="E48" s="44">
        <f t="shared" si="13"/>
        <v>1.608996</v>
      </c>
      <c r="F48" s="44">
        <f t="shared" si="13"/>
        <v>2.4135</v>
      </c>
      <c r="G48" s="44">
        <f t="shared" si="13"/>
        <v>2.4135</v>
      </c>
      <c r="H48" s="44">
        <f t="shared" si="13"/>
        <v>1.609008</v>
      </c>
      <c r="I48" s="40">
        <f t="shared" si="13"/>
        <v>87.483096</v>
      </c>
    </row>
    <row r="49" spans="1:9" ht="15.75">
      <c r="A49" s="31" t="s">
        <v>133</v>
      </c>
      <c r="B49" s="35" t="s">
        <v>70</v>
      </c>
      <c r="C49" s="61">
        <f aca="true" t="shared" si="14" ref="C49:H49">C50+C51</f>
        <v>62.0221</v>
      </c>
      <c r="D49" s="61">
        <f t="shared" si="14"/>
        <v>0</v>
      </c>
      <c r="E49" s="61">
        <f t="shared" si="14"/>
        <v>0</v>
      </c>
      <c r="F49" s="61">
        <f t="shared" si="14"/>
        <v>0</v>
      </c>
      <c r="G49" s="61">
        <f t="shared" si="14"/>
        <v>0</v>
      </c>
      <c r="H49" s="61">
        <f t="shared" si="14"/>
        <v>0</v>
      </c>
      <c r="I49" s="62">
        <f>SUM(I50:I51)</f>
        <v>62.0221</v>
      </c>
    </row>
    <row r="50" spans="1:9" ht="19.5" customHeight="1">
      <c r="A50" s="20" t="s">
        <v>73</v>
      </c>
      <c r="B50" s="33" t="s">
        <v>0</v>
      </c>
      <c r="C50" s="59">
        <v>32.7006</v>
      </c>
      <c r="D50" s="59">
        <f>E50+F50+G50+H50</f>
        <v>0</v>
      </c>
      <c r="E50" s="59">
        <v>0</v>
      </c>
      <c r="F50" s="59">
        <v>0</v>
      </c>
      <c r="G50" s="59">
        <v>0</v>
      </c>
      <c r="H50" s="59">
        <v>0</v>
      </c>
      <c r="I50" s="59">
        <f>C50-D50</f>
        <v>32.7006</v>
      </c>
    </row>
    <row r="51" spans="1:9" ht="21.75" customHeight="1">
      <c r="A51" s="20" t="s">
        <v>74</v>
      </c>
      <c r="B51" s="33" t="s">
        <v>64</v>
      </c>
      <c r="C51" s="59">
        <v>29.3215</v>
      </c>
      <c r="D51" s="59">
        <f>E51+F51+G51+H51</f>
        <v>0</v>
      </c>
      <c r="E51" s="59">
        <v>0</v>
      </c>
      <c r="F51" s="59">
        <v>0</v>
      </c>
      <c r="G51" s="59">
        <v>0</v>
      </c>
      <c r="H51" s="59">
        <v>0</v>
      </c>
      <c r="I51" s="59">
        <f>C51-D51</f>
        <v>29.3215</v>
      </c>
    </row>
    <row r="52" spans="1:9" ht="15.75">
      <c r="A52" s="31" t="s">
        <v>72</v>
      </c>
      <c r="B52" s="35" t="s">
        <v>71</v>
      </c>
      <c r="C52" s="61">
        <f>SUM(C53:C57)</f>
        <v>33.506</v>
      </c>
      <c r="D52" s="61">
        <f aca="true" t="shared" si="15" ref="D52:I52">SUM(D53:D57)</f>
        <v>8.045004</v>
      </c>
      <c r="E52" s="61">
        <f t="shared" si="15"/>
        <v>1.608996</v>
      </c>
      <c r="F52" s="61">
        <f t="shared" si="15"/>
        <v>2.4135</v>
      </c>
      <c r="G52" s="61">
        <f t="shared" si="15"/>
        <v>2.4135</v>
      </c>
      <c r="H52" s="61">
        <f t="shared" si="15"/>
        <v>1.609008</v>
      </c>
      <c r="I52" s="62">
        <f t="shared" si="15"/>
        <v>25.460996</v>
      </c>
    </row>
    <row r="53" spans="1:9" s="2" customFormat="1" ht="17.25" customHeight="1">
      <c r="A53" s="20" t="s">
        <v>75</v>
      </c>
      <c r="B53" s="34" t="s">
        <v>117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f>C53-D53</f>
        <v>0</v>
      </c>
    </row>
    <row r="54" spans="1:9" s="2" customFormat="1" ht="19.5" customHeight="1">
      <c r="A54" s="20" t="s">
        <v>76</v>
      </c>
      <c r="B54" s="33" t="s">
        <v>65</v>
      </c>
      <c r="C54" s="59">
        <v>8.045</v>
      </c>
      <c r="D54" s="59">
        <f>E54+F54+G54+H54</f>
        <v>8.045004</v>
      </c>
      <c r="E54" s="59">
        <v>1.608996</v>
      </c>
      <c r="F54" s="59">
        <v>2.4135</v>
      </c>
      <c r="G54" s="59">
        <v>2.4135</v>
      </c>
      <c r="H54" s="59">
        <v>1.609008</v>
      </c>
      <c r="I54" s="59">
        <f>C54-D54</f>
        <v>-4.000000000559112E-06</v>
      </c>
    </row>
    <row r="55" spans="1:9" ht="18.75" customHeight="1">
      <c r="A55" s="20" t="s">
        <v>77</v>
      </c>
      <c r="B55" s="34" t="s">
        <v>66</v>
      </c>
      <c r="C55" s="59">
        <v>7.946</v>
      </c>
      <c r="D55" s="59">
        <f>E55+F55+G55+H55</f>
        <v>0</v>
      </c>
      <c r="E55" s="59">
        <v>0</v>
      </c>
      <c r="F55" s="59">
        <v>0</v>
      </c>
      <c r="G55" s="59">
        <v>0</v>
      </c>
      <c r="H55" s="59">
        <v>0</v>
      </c>
      <c r="I55" s="59">
        <f>C55-D55</f>
        <v>7.946</v>
      </c>
    </row>
    <row r="56" spans="1:9" ht="17.25" customHeight="1">
      <c r="A56" s="20" t="s">
        <v>78</v>
      </c>
      <c r="B56" s="33" t="s">
        <v>67</v>
      </c>
      <c r="C56" s="59">
        <v>8.192</v>
      </c>
      <c r="D56" s="59">
        <f>E56+F56+G56+H56</f>
        <v>0</v>
      </c>
      <c r="E56" s="59">
        <v>0</v>
      </c>
      <c r="F56" s="59">
        <v>0</v>
      </c>
      <c r="G56" s="59">
        <v>0</v>
      </c>
      <c r="H56" s="59">
        <v>0</v>
      </c>
      <c r="I56" s="59">
        <f>C56-D56</f>
        <v>8.192</v>
      </c>
    </row>
    <row r="57" spans="1:9" ht="17.25" customHeight="1">
      <c r="A57" s="20" t="s">
        <v>79</v>
      </c>
      <c r="B57" s="33" t="s">
        <v>118</v>
      </c>
      <c r="C57" s="59">
        <v>9.323</v>
      </c>
      <c r="D57" s="59">
        <f>E57+F57+G57+H57</f>
        <v>0</v>
      </c>
      <c r="E57" s="59">
        <v>0</v>
      </c>
      <c r="F57" s="59">
        <v>0</v>
      </c>
      <c r="G57" s="59">
        <v>0</v>
      </c>
      <c r="H57" s="59">
        <v>0</v>
      </c>
      <c r="I57" s="59">
        <f>C57-D57</f>
        <v>9.323</v>
      </c>
    </row>
    <row r="58" spans="1:9" ht="21.75" customHeight="1">
      <c r="A58" s="25" t="s">
        <v>108</v>
      </c>
      <c r="B58" s="28" t="s">
        <v>63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1">
        <v>0</v>
      </c>
    </row>
    <row r="59" spans="1:9" ht="36" customHeight="1">
      <c r="A59" s="25" t="s">
        <v>21</v>
      </c>
      <c r="B59" s="28" t="s">
        <v>80</v>
      </c>
      <c r="C59" s="44">
        <f aca="true" t="shared" si="16" ref="C59:H60">C60</f>
        <v>10.49</v>
      </c>
      <c r="D59" s="44">
        <f t="shared" si="16"/>
        <v>7.500996000000001</v>
      </c>
      <c r="E59" s="44">
        <f t="shared" si="16"/>
        <v>0</v>
      </c>
      <c r="F59" s="44">
        <f t="shared" si="16"/>
        <v>2.2503</v>
      </c>
      <c r="G59" s="44">
        <f t="shared" si="16"/>
        <v>2.2503</v>
      </c>
      <c r="H59" s="44">
        <f t="shared" si="16"/>
        <v>3.000396</v>
      </c>
      <c r="I59" s="41">
        <f>I60+I62+I63+I64+I65+I66+I67+I68</f>
        <v>2.9890039999999996</v>
      </c>
    </row>
    <row r="60" spans="1:9" ht="21.75" customHeight="1">
      <c r="A60" s="25" t="s">
        <v>109</v>
      </c>
      <c r="B60" s="36" t="s">
        <v>81</v>
      </c>
      <c r="C60" s="44">
        <f t="shared" si="16"/>
        <v>10.49</v>
      </c>
      <c r="D60" s="44">
        <f t="shared" si="16"/>
        <v>7.500996000000001</v>
      </c>
      <c r="E60" s="44">
        <f t="shared" si="16"/>
        <v>0</v>
      </c>
      <c r="F60" s="44">
        <f t="shared" si="16"/>
        <v>2.2503</v>
      </c>
      <c r="G60" s="44">
        <f t="shared" si="16"/>
        <v>2.2503</v>
      </c>
      <c r="H60" s="44">
        <f t="shared" si="16"/>
        <v>3.000396</v>
      </c>
      <c r="I60" s="41">
        <f>I61</f>
        <v>2.9890039999999996</v>
      </c>
    </row>
    <row r="61" spans="1:9" s="2" customFormat="1" ht="22.5" customHeight="1">
      <c r="A61" s="20" t="s">
        <v>3</v>
      </c>
      <c r="B61" s="39" t="s">
        <v>2</v>
      </c>
      <c r="C61" s="63">
        <f>17.486-6.996</f>
        <v>10.49</v>
      </c>
      <c r="D61" s="59">
        <f>E61+F61+G61+H61</f>
        <v>7.500996000000001</v>
      </c>
      <c r="E61" s="59">
        <v>0</v>
      </c>
      <c r="F61" s="59">
        <v>2.2503</v>
      </c>
      <c r="G61" s="59">
        <v>2.2503</v>
      </c>
      <c r="H61" s="59">
        <v>3.000396</v>
      </c>
      <c r="I61" s="63">
        <f>C61-D61</f>
        <v>2.9890039999999996</v>
      </c>
    </row>
    <row r="62" spans="1:9" ht="22.5" customHeight="1">
      <c r="A62" s="25" t="s">
        <v>110</v>
      </c>
      <c r="B62" s="36" t="s">
        <v>82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</row>
    <row r="63" spans="1:9" ht="21.75" customHeight="1">
      <c r="A63" s="25" t="s">
        <v>111</v>
      </c>
      <c r="B63" s="36" t="s">
        <v>83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1:9" ht="21.75" customHeight="1">
      <c r="A64" s="25" t="s">
        <v>112</v>
      </c>
      <c r="B64" s="36" t="s">
        <v>84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</row>
    <row r="65" spans="1:9" ht="33" customHeight="1">
      <c r="A65" s="25" t="s">
        <v>89</v>
      </c>
      <c r="B65" s="36" t="s">
        <v>85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</row>
    <row r="66" spans="1:9" ht="35.25" customHeight="1">
      <c r="A66" s="25" t="s">
        <v>90</v>
      </c>
      <c r="B66" s="36" t="s">
        <v>86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</row>
    <row r="67" spans="1:9" ht="35.25" customHeight="1">
      <c r="A67" s="25" t="s">
        <v>91</v>
      </c>
      <c r="B67" s="36" t="s">
        <v>87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</row>
    <row r="68" spans="1:9" ht="35.25" customHeight="1">
      <c r="A68" s="25" t="s">
        <v>92</v>
      </c>
      <c r="B68" s="36" t="s">
        <v>88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</row>
    <row r="69" spans="1:9" ht="35.25" customHeight="1">
      <c r="A69" s="25" t="s">
        <v>22</v>
      </c>
      <c r="B69" s="28" t="s">
        <v>93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</row>
    <row r="70" spans="1:9" ht="36.75" customHeight="1">
      <c r="A70" s="25" t="s">
        <v>94</v>
      </c>
      <c r="B70" s="28" t="s">
        <v>95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</row>
    <row r="71" spans="1:9" ht="31.5">
      <c r="A71" s="25" t="s">
        <v>96</v>
      </c>
      <c r="B71" s="28" t="s">
        <v>97</v>
      </c>
      <c r="C71" s="44">
        <f aca="true" t="shared" si="17" ref="C71:I71">C72</f>
        <v>4.4</v>
      </c>
      <c r="D71" s="44">
        <f t="shared" si="17"/>
        <v>4.400004</v>
      </c>
      <c r="E71" s="44">
        <f t="shared" si="17"/>
        <v>0</v>
      </c>
      <c r="F71" s="44">
        <f t="shared" si="17"/>
        <v>4.400004</v>
      </c>
      <c r="G71" s="44">
        <f t="shared" si="17"/>
        <v>0</v>
      </c>
      <c r="H71" s="44">
        <f t="shared" si="17"/>
        <v>0</v>
      </c>
      <c r="I71" s="41">
        <f t="shared" si="17"/>
        <v>-3.9999999996709334E-06</v>
      </c>
    </row>
    <row r="72" spans="1:9" s="2" customFormat="1" ht="35.25" customHeight="1">
      <c r="A72" s="20" t="s">
        <v>135</v>
      </c>
      <c r="B72" s="33" t="s">
        <v>134</v>
      </c>
      <c r="C72" s="59">
        <v>4.4</v>
      </c>
      <c r="D72" s="59">
        <f>E72+F72+G72+H72</f>
        <v>4.400004</v>
      </c>
      <c r="E72" s="59">
        <v>0</v>
      </c>
      <c r="F72" s="59">
        <v>4.400004</v>
      </c>
      <c r="G72" s="59">
        <v>0</v>
      </c>
      <c r="H72" s="59">
        <v>0</v>
      </c>
      <c r="I72" s="59">
        <f>C72-D72</f>
        <v>-3.9999999996709334E-06</v>
      </c>
    </row>
    <row r="73" spans="1:9" ht="34.5" customHeight="1">
      <c r="A73" s="25" t="s">
        <v>98</v>
      </c>
      <c r="B73" s="28" t="s">
        <v>99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1">
        <v>0</v>
      </c>
    </row>
    <row r="74" spans="1:9" ht="21.75" customHeight="1">
      <c r="A74" s="25" t="s">
        <v>130</v>
      </c>
      <c r="B74" s="28" t="s">
        <v>125</v>
      </c>
      <c r="C74" s="44">
        <f aca="true" t="shared" si="18" ref="C74:I74">SUM(C75:C85)</f>
        <v>74.6586064</v>
      </c>
      <c r="D74" s="44">
        <f t="shared" si="18"/>
        <v>25.72</v>
      </c>
      <c r="E74" s="44">
        <f t="shared" si="18"/>
        <v>0</v>
      </c>
      <c r="F74" s="44">
        <f t="shared" si="18"/>
        <v>0</v>
      </c>
      <c r="G74" s="44">
        <f t="shared" si="18"/>
        <v>0</v>
      </c>
      <c r="H74" s="44">
        <f t="shared" si="18"/>
        <v>25.72</v>
      </c>
      <c r="I74" s="41">
        <f t="shared" si="18"/>
        <v>48.938606400000005</v>
      </c>
    </row>
    <row r="75" spans="1:9" s="2" customFormat="1" ht="34.5" customHeight="1">
      <c r="A75" s="20" t="s">
        <v>131</v>
      </c>
      <c r="B75" s="37" t="s">
        <v>113</v>
      </c>
      <c r="C75" s="59">
        <v>0</v>
      </c>
      <c r="D75" s="59">
        <f aca="true" t="shared" si="19" ref="D75:D85">E75+F75+G75+H75</f>
        <v>0</v>
      </c>
      <c r="E75" s="59">
        <v>0</v>
      </c>
      <c r="F75" s="59">
        <v>0</v>
      </c>
      <c r="G75" s="59">
        <v>0</v>
      </c>
      <c r="H75" s="59">
        <v>0</v>
      </c>
      <c r="I75" s="59">
        <f aca="true" t="shared" si="20" ref="I75:I85">C75-D75</f>
        <v>0</v>
      </c>
    </row>
    <row r="76" spans="1:9" s="2" customFormat="1" ht="21.75" customHeight="1">
      <c r="A76" s="20" t="s">
        <v>132</v>
      </c>
      <c r="B76" s="37" t="s">
        <v>100</v>
      </c>
      <c r="C76" s="59">
        <v>0</v>
      </c>
      <c r="D76" s="59">
        <f t="shared" si="19"/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20"/>
        <v>0</v>
      </c>
    </row>
    <row r="77" spans="1:9" s="2" customFormat="1" ht="18.75" customHeight="1">
      <c r="A77" s="20" t="s">
        <v>136</v>
      </c>
      <c r="B77" s="37" t="s">
        <v>101</v>
      </c>
      <c r="C77" s="59">
        <v>0</v>
      </c>
      <c r="D77" s="59">
        <f t="shared" si="19"/>
        <v>0</v>
      </c>
      <c r="E77" s="59">
        <v>0</v>
      </c>
      <c r="F77" s="59">
        <v>0</v>
      </c>
      <c r="G77" s="59">
        <v>0</v>
      </c>
      <c r="H77" s="59">
        <v>0</v>
      </c>
      <c r="I77" s="59">
        <f>C77-D77</f>
        <v>0</v>
      </c>
    </row>
    <row r="78" spans="1:9" s="2" customFormat="1" ht="36.75" customHeight="1">
      <c r="A78" s="20" t="s">
        <v>138</v>
      </c>
      <c r="B78" s="37" t="s">
        <v>114</v>
      </c>
      <c r="C78" s="59">
        <v>16.4176064</v>
      </c>
      <c r="D78" s="59">
        <f>E78+F78+G78+H78</f>
        <v>16.418</v>
      </c>
      <c r="E78" s="59">
        <v>0</v>
      </c>
      <c r="F78" s="59">
        <v>0</v>
      </c>
      <c r="G78" s="59">
        <v>0</v>
      </c>
      <c r="H78" s="59">
        <v>16.418</v>
      </c>
      <c r="I78" s="59">
        <f>C78-D78</f>
        <v>-0.00039359999999888373</v>
      </c>
    </row>
    <row r="79" spans="1:9" ht="49.5" customHeight="1">
      <c r="A79" s="20" t="s">
        <v>137</v>
      </c>
      <c r="B79" s="38" t="s">
        <v>147</v>
      </c>
      <c r="C79" s="59">
        <v>16.309</v>
      </c>
      <c r="D79" s="59">
        <f t="shared" si="19"/>
        <v>0</v>
      </c>
      <c r="E79" s="59">
        <v>0</v>
      </c>
      <c r="F79" s="59">
        <v>0</v>
      </c>
      <c r="G79" s="59">
        <v>0</v>
      </c>
      <c r="H79" s="59">
        <v>0</v>
      </c>
      <c r="I79" s="59">
        <f t="shared" si="20"/>
        <v>16.309</v>
      </c>
    </row>
    <row r="80" spans="1:9" ht="33" customHeight="1">
      <c r="A80" s="20" t="s">
        <v>102</v>
      </c>
      <c r="B80" s="37" t="s">
        <v>115</v>
      </c>
      <c r="C80" s="59">
        <v>10.225</v>
      </c>
      <c r="D80" s="59">
        <f t="shared" si="19"/>
        <v>0</v>
      </c>
      <c r="E80" s="59">
        <v>0</v>
      </c>
      <c r="F80" s="59">
        <v>0</v>
      </c>
      <c r="G80" s="59">
        <v>0</v>
      </c>
      <c r="H80" s="59">
        <v>0</v>
      </c>
      <c r="I80" s="59">
        <f t="shared" si="20"/>
        <v>10.225</v>
      </c>
    </row>
    <row r="81" spans="1:9" s="2" customFormat="1" ht="19.5" customHeight="1">
      <c r="A81" s="20" t="s">
        <v>103</v>
      </c>
      <c r="B81" s="37" t="s">
        <v>17</v>
      </c>
      <c r="C81" s="59">
        <v>8.653</v>
      </c>
      <c r="D81" s="59">
        <f t="shared" si="19"/>
        <v>8.653</v>
      </c>
      <c r="E81" s="59">
        <v>0</v>
      </c>
      <c r="F81" s="59">
        <v>0</v>
      </c>
      <c r="G81" s="59">
        <v>0</v>
      </c>
      <c r="H81" s="59">
        <v>8.653</v>
      </c>
      <c r="I81" s="59">
        <f t="shared" si="20"/>
        <v>0</v>
      </c>
    </row>
    <row r="82" spans="1:9" s="2" customFormat="1" ht="36.75" customHeight="1">
      <c r="A82" s="20" t="s">
        <v>104</v>
      </c>
      <c r="B82" s="37" t="s">
        <v>116</v>
      </c>
      <c r="C82" s="59">
        <v>15.938</v>
      </c>
      <c r="D82" s="59">
        <f t="shared" si="19"/>
        <v>0</v>
      </c>
      <c r="E82" s="59">
        <v>0</v>
      </c>
      <c r="F82" s="59">
        <v>0</v>
      </c>
      <c r="G82" s="59">
        <v>0</v>
      </c>
      <c r="H82" s="59">
        <v>0</v>
      </c>
      <c r="I82" s="59">
        <f t="shared" si="20"/>
        <v>15.938</v>
      </c>
    </row>
    <row r="83" spans="1:9" s="2" customFormat="1" ht="21.75" customHeight="1">
      <c r="A83" s="20" t="s">
        <v>5</v>
      </c>
      <c r="B83" s="64" t="s">
        <v>4</v>
      </c>
      <c r="C83" s="59">
        <v>0.649</v>
      </c>
      <c r="D83" s="59">
        <f t="shared" si="19"/>
        <v>0.649</v>
      </c>
      <c r="E83" s="59">
        <v>0</v>
      </c>
      <c r="F83" s="59">
        <v>0</v>
      </c>
      <c r="G83" s="59">
        <v>0</v>
      </c>
      <c r="H83" s="59">
        <v>0.649</v>
      </c>
      <c r="I83" s="59">
        <f t="shared" si="20"/>
        <v>0</v>
      </c>
    </row>
    <row r="84" spans="1:9" s="2" customFormat="1" ht="22.5" customHeight="1">
      <c r="A84" s="20" t="s">
        <v>6</v>
      </c>
      <c r="B84" s="64" t="s">
        <v>152</v>
      </c>
      <c r="C84" s="59">
        <v>6.467</v>
      </c>
      <c r="D84" s="59">
        <f t="shared" si="19"/>
        <v>0</v>
      </c>
      <c r="E84" s="59">
        <v>0</v>
      </c>
      <c r="F84" s="59">
        <v>0</v>
      </c>
      <c r="G84" s="59">
        <v>0</v>
      </c>
      <c r="H84" s="59">
        <v>0</v>
      </c>
      <c r="I84" s="59">
        <f t="shared" si="20"/>
        <v>6.467</v>
      </c>
    </row>
    <row r="85" spans="1:9" s="2" customFormat="1" ht="64.5" customHeight="1">
      <c r="A85" s="20" t="s">
        <v>7</v>
      </c>
      <c r="B85" s="64" t="s">
        <v>153</v>
      </c>
      <c r="C85" s="59">
        <v>0</v>
      </c>
      <c r="D85" s="59">
        <f t="shared" si="19"/>
        <v>0</v>
      </c>
      <c r="E85" s="59">
        <v>0</v>
      </c>
      <c r="F85" s="59">
        <v>0</v>
      </c>
      <c r="G85" s="59">
        <v>0</v>
      </c>
      <c r="H85" s="59">
        <v>0</v>
      </c>
      <c r="I85" s="59">
        <f t="shared" si="20"/>
        <v>0</v>
      </c>
    </row>
    <row r="91" spans="2:7" s="3" customFormat="1" ht="15.75">
      <c r="B91" s="189"/>
      <c r="C91" s="189"/>
      <c r="D91" s="189"/>
      <c r="E91" s="189"/>
      <c r="F91" s="4"/>
      <c r="G91" s="4"/>
    </row>
    <row r="92" spans="2:7" s="3" customFormat="1" ht="15">
      <c r="B92" s="4"/>
      <c r="C92" s="4"/>
      <c r="D92" s="4"/>
      <c r="E92" s="4"/>
      <c r="F92" s="4"/>
      <c r="G92" s="4"/>
    </row>
    <row r="93" spans="2:7" s="3" customFormat="1" ht="15">
      <c r="B93" s="4"/>
      <c r="C93" s="4"/>
      <c r="D93" s="4"/>
      <c r="E93" s="4"/>
      <c r="F93" s="4"/>
      <c r="G93" s="4"/>
    </row>
    <row r="94" spans="2:7" s="3" customFormat="1" ht="15">
      <c r="B94" s="4"/>
      <c r="C94" s="4"/>
      <c r="D94" s="4"/>
      <c r="E94" s="4"/>
      <c r="F94" s="4"/>
      <c r="G94" s="4"/>
    </row>
    <row r="95" spans="2:7" s="3" customFormat="1" ht="15.75">
      <c r="B95" s="23"/>
      <c r="C95" s="23"/>
      <c r="D95" s="23"/>
      <c r="E95" s="24"/>
      <c r="F95" s="24"/>
      <c r="G95" s="4"/>
    </row>
    <row r="96" spans="2:7" s="3" customFormat="1" ht="15">
      <c r="B96" s="4"/>
      <c r="C96" s="4"/>
      <c r="D96" s="4"/>
      <c r="E96" s="4"/>
      <c r="F96" s="4"/>
      <c r="G96" s="4"/>
    </row>
  </sheetData>
  <sheetProtection/>
  <mergeCells count="15">
    <mergeCell ref="B91:E91"/>
    <mergeCell ref="A12:I12"/>
    <mergeCell ref="A14:A16"/>
    <mergeCell ref="B14:B16"/>
    <mergeCell ref="C14:C16"/>
    <mergeCell ref="G7:I7"/>
    <mergeCell ref="G8:I8"/>
    <mergeCell ref="G10:I10"/>
    <mergeCell ref="H5:I5"/>
    <mergeCell ref="A2:I2"/>
    <mergeCell ref="A3:I3"/>
    <mergeCell ref="D14:H14"/>
    <mergeCell ref="I14:I16"/>
    <mergeCell ref="A4:I4"/>
    <mergeCell ref="F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реализации ИП на 2021 год</dc:title>
  <dc:subject/>
  <dc:creator>Пинежский Дмитрий Александрович</dc:creator>
  <cp:keywords/>
  <dc:description/>
  <cp:lastModifiedBy>Пинежский Дмитрий Александрович</cp:lastModifiedBy>
  <cp:lastPrinted>2020-12-08T13:31:02Z</cp:lastPrinted>
  <dcterms:created xsi:type="dcterms:W3CDTF">2009-07-27T10:10:26Z</dcterms:created>
  <dcterms:modified xsi:type="dcterms:W3CDTF">2020-12-10T08:04:01Z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XXJ7TYMEEKJ2-1866967544-5</vt:lpwstr>
  </property>
  <property fmtid="{D5CDD505-2E9C-101B-9397-08002B2CF9AE}" pid="3" name="_dlc_DocIdItemGuid">
    <vt:lpwstr>9ad4eb8e-e49f-454a-b8d0-01326a0330ca</vt:lpwstr>
  </property>
  <property fmtid="{D5CDD505-2E9C-101B-9397-08002B2CF9AE}" pid="4" name="_dlc_DocIdUrl">
    <vt:lpwstr>https://vip.gov.mari.ru/mecon/_layouts/DocIdRedir.aspx?ID=XXJ7TYMEEKJ2-1866967544-5, XXJ7TYMEEKJ2-1866967544-5</vt:lpwstr>
  </property>
  <property fmtid="{D5CDD505-2E9C-101B-9397-08002B2CF9AE}" pid="5" name="Папка">
    <vt:lpwstr/>
  </property>
  <property fmtid="{D5CDD505-2E9C-101B-9397-08002B2CF9AE}" pid="6" name="Описание">
    <vt:lpwstr/>
  </property>
</Properties>
</file>