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" sheetId="1" r:id="rId1"/>
    <sheet name="2" sheetId="2" r:id="rId2"/>
    <sheet name="3" sheetId="3" r:id="rId3"/>
    <sheet name="1(2020)" sheetId="4" r:id="rId4"/>
    <sheet name="1(2021)" sheetId="5" r:id="rId5"/>
    <sheet name="1(2022)" sheetId="6" r:id="rId6"/>
    <sheet name="1(2023)" sheetId="7" r:id="rId7"/>
    <sheet name="1(2024)" sheetId="8" r:id="rId8"/>
    <sheet name="4" sheetId="9" r:id="rId9"/>
    <sheet name="5(2020)" sheetId="10" r:id="rId10"/>
    <sheet name="6" sheetId="11" r:id="rId11"/>
    <sheet name="7" sheetId="12" r:id="rId12"/>
    <sheet name="ФЭМ" sheetId="13" r:id="rId13"/>
  </sheets>
  <definedNames>
    <definedName name="_xlnm.Print_Titles" localSheetId="3">'1(2020)'!$9:$12</definedName>
    <definedName name="_xlnm.Print_Titles" localSheetId="9">'5(2020)'!$8:$12</definedName>
    <definedName name="_xlnm.Print_Area" localSheetId="3">'1(2020)'!$A$1:$M$81</definedName>
    <definedName name="_xlnm.Print_Area" localSheetId="4">'1(2021)'!$A$1:$M$90</definedName>
    <definedName name="_xlnm.Print_Area" localSheetId="5">'1(2022)'!$A$1:$M$94</definedName>
    <definedName name="_xlnm.Print_Area" localSheetId="6">'1(2023)'!$A$1:$M$94</definedName>
    <definedName name="_xlnm.Print_Area" localSheetId="7">'1(2024)'!$A$1:$M$91</definedName>
    <definedName name="_xlnm.Print_Area" localSheetId="1">'2'!$A$1:$AY$99</definedName>
    <definedName name="_xlnm.Print_Area" localSheetId="2">'3'!$A$1:$S$91</definedName>
    <definedName name="_xlnm.Print_Area" localSheetId="8">'4'!$A$1:$AT$92</definedName>
    <definedName name="_xlnm.Print_Area" localSheetId="9">'5(2020)'!$A$1:$AL$81</definedName>
    <definedName name="_xlnm.Print_Area" localSheetId="10">'6'!$A$1:$AG$91</definedName>
    <definedName name="_xlnm.Print_Area" localSheetId="11">'7'!$A$1:$AZ$92</definedName>
    <definedName name="_xlnm.Print_Area" localSheetId="12">'ФЭМ'!$A$1:$I$82</definedName>
  </definedNames>
  <calcPr fullCalcOnLoad="1"/>
</workbook>
</file>

<file path=xl/sharedStrings.xml><?xml version="1.0" encoding="utf-8"?>
<sst xmlns="http://schemas.openxmlformats.org/spreadsheetml/2006/main" count="4131" uniqueCount="565">
  <si>
    <t xml:space="preserve">Министерство промышленности, экономического развития и торговли  Республики Марий Эл
</t>
  </si>
  <si>
    <t>(наименование органа исполнительной власти)</t>
  </si>
  <si>
    <t>г.</t>
  </si>
  <si>
    <t>№</t>
  </si>
  <si>
    <t>(дата принятия решения)</t>
  </si>
  <si>
    <t>(номер решения)</t>
  </si>
  <si>
    <t>(наименование решения)</t>
  </si>
  <si>
    <t>Утвердить</t>
  </si>
  <si>
    <t xml:space="preserve">согласно приложениям №  </t>
  </si>
  <si>
    <t>-</t>
  </si>
  <si>
    <t>Министр промышленности, экономического развития и торговли Республики Марий Эл</t>
  </si>
  <si>
    <t>(наименование должности лица, принявшего решение)</t>
  </si>
  <si>
    <t xml:space="preserve">(инициалы и фамилия лица,
  принявшего решение)
</t>
  </si>
  <si>
    <t>отдел топливно-энергетического комплекса Министерства промышленности, экономического развития и торговли              Республики Марий Эл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</si>
  <si>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</si>
  <si>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</si>
  <si>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</si>
  <si>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Год начала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</si>
  <si>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</si>
  <si>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</si>
  <si>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</si>
  <si>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</si>
  <si>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
2019 года в прогнозных ценах, млн рублей (с НДС)</t>
  </si>
  <si>
    <t>Финансирование капитальных вложений в прогнозных ценах соответствующих лет , млн рублей (с НДС)</t>
  </si>
  <si>
    <t>План</t>
  </si>
  <si>
    <t>План (Утвержденный план)</t>
  </si>
  <si>
    <t xml:space="preserve">Факт 
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</si>
  <si>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</si>
  <si>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</si>
  <si>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</si>
  <si>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</si>
  <si>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</si>
  <si>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</si>
  <si>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</si>
  <si>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</si>
  <si>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</si>
  <si>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</si>
  <si>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</si>
  <si>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</si>
  <si>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</si>
  <si>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</si>
  <si>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</si>
  <si>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</si>
  <si>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</si>
  <si>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</si>
  <si>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</si>
  <si>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</si>
  <si>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</si>
  <si>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</si>
  <si>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</si>
  <si>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</si>
  <si>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</si>
  <si>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</si>
  <si>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</si>
  <si>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</si>
  <si>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</si>
  <si>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</si>
  <si>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</si>
  <si>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</si>
  <si>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</si>
  <si>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</si>
  <si>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</si>
  <si>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</si>
  <si>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</si>
  <si>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</si>
  <si>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</si>
  <si>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</si>
  <si>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</si>
  <si>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</si>
  <si>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</t>
  </si>
  <si>
    <t>1.2.1.2.1.5</t>
  </si>
  <si>
    <t>Замена разъединителей: 2-х ЛР и СР 110 кВ на ПС 110 кВ Заводская, замена защит силовых трансформаторов 110кВ 2 комплекта, установка 2-х выключателей 110 кВ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</si>
  <si>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</si>
  <si>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</si>
  <si>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</si>
  <si>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</si>
  <si>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</si>
  <si>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</si>
  <si>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</si>
  <si>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</si>
  <si>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</si>
  <si>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 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</si>
  <si>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</si>
  <si>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</si>
  <si>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</si>
  <si>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</si>
  <si>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</si>
  <si>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</si>
  <si>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</si>
  <si>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</si>
  <si>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</si>
  <si>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</si>
  <si>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</si>
  <si>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</si>
  <si>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</si>
  <si>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</si>
  <si>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</si>
  <si>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</si>
  <si>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</si>
  <si>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</si>
  <si>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</si>
  <si>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КЛ 6кВ, всего, в том числе:</t>
  </si>
  <si>
    <t>1.2.2.1.1.1</t>
  </si>
  <si>
    <t>Реконструкция КЛ-6 кВ Л-204 и Л-305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</si>
  <si>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</si>
  <si>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</si>
  <si>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</si>
  <si>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</si>
  <si>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</si>
  <si>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Реконструкция ВЛ 0.4кВ от ТП-454, ТП-102, ТП-193</t>
  </si>
  <si>
    <t>1.2.2.1.2.2</t>
  </si>
  <si>
    <t>Реконструкция ВЛ 0.4 кВ от ТП-139, ТП-233, ТП-393</t>
  </si>
  <si>
    <t>1.2.2.1.2.3</t>
  </si>
  <si>
    <t>Реконструкция ВЛ 0.4 кВ от ТП-139, ТП-233, ТП-393, ТП-431, ТП-138</t>
  </si>
  <si>
    <t>1.2.2.1.2.4</t>
  </si>
  <si>
    <t>Реконструкция ВЛ 0.4 кВ от ТП-97, ТП-265, ТП-111, ТП-130</t>
  </si>
  <si>
    <t>1.2.2.1.2.5</t>
  </si>
  <si>
    <t>Реконструкция ВЛ 0.4 кВ ТП-234,ТП-121, ТП-161</t>
  </si>
  <si>
    <t>1.2.2.1.2.6</t>
  </si>
  <si>
    <t>Реконструкция ВЛ 0.4 кВ ТП-44,ТП-209, ТП-286</t>
  </si>
  <si>
    <t>1.2.2.2</t>
  </si>
  <si>
    <t>Модернизация, техническое перевооружение линий,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</si>
  <si>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</si>
  <si>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</si>
  <si>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</si>
  <si>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</si>
  <si>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1.2.3.1.1</t>
  </si>
  <si>
    <t>Внедрение системы АСКУЭ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</si>
  <si>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</si>
  <si>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</si>
  <si>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</si>
  <si>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</si>
  <si>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</si>
  <si>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</si>
  <si>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</si>
  <si>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</si>
  <si>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</si>
  <si>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</si>
  <si>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</si>
  <si>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</si>
  <si>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</si>
  <si>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</si>
  <si>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</si>
  <si>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</si>
  <si>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</si>
  <si>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</si>
  <si>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</si>
  <si>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</si>
  <si>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</si>
  <si>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</t>
  </si>
  <si>
    <t>1.4.1</t>
  </si>
  <si>
    <t>Новое строительство КЛ-6 кВ ПС 110 кВ Заводская - ТП-310 (резерв ПС 35 кВ Северо-Западная)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</si>
  <si>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</si>
  <si>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</si>
  <si>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</si>
  <si>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</si>
  <si>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</si>
  <si>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</si>
  <si>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</si>
  <si>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</si>
  <si>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</si>
  <si>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</si>
  <si>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</si>
  <si>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1.6.5</t>
  </si>
  <si>
    <t>Автотехника: самосвал Камаз г/п 15т, автоподъемник с двухрядной кабиной, экскаватор-погрузчик со смещенной осью копания, УАЗ-3 шт.</t>
  </si>
  <si>
    <t>1.6.6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</si>
  <si>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</si>
  <si>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1.6.7</t>
  </si>
  <si>
    <t>Автотехника: фургон "Аварийная мастерская" на базе ГАЗ-33086 - 2 шт., экскаватор-погрузчик со смещенной осью копания, автоподъемник с двухрядной кабиной</t>
  </si>
  <si>
    <t>1.6.8</t>
  </si>
  <si>
    <t>Автотехника: УАЗ - 2 шт.</t>
  </si>
  <si>
    <t>1.6.9</t>
  </si>
  <si>
    <t>Автотехника: автоподъемник с двухрядной кабиной, УАЗ - 4 шт.</t>
  </si>
  <si>
    <t>1.6.10</t>
  </si>
  <si>
    <t>Автотехника: экскаватор-погрузчик со смещенной осью копания, автоподъемник с двухрядной кабиной, УАЗ - 5 шт.</t>
  </si>
  <si>
    <t>1.6.11</t>
  </si>
  <si>
    <t>Автотехника: урал 43206-1112-61Е5 4х4 с КМУ и прицеп-роспуск двухосный односкатный, асс/машина 10 куб.м.</t>
  </si>
  <si>
    <t>1.6.12</t>
  </si>
  <si>
    <t>Автотехника: экскаватор-погрузчик со смещенной осью копания - 2 шт., УАЗ - 8 шт.</t>
  </si>
  <si>
    <t>1.6.13</t>
  </si>
  <si>
    <t>Автотехника: экскаватор Е-140W</t>
  </si>
  <si>
    <t>1.6.14</t>
  </si>
  <si>
    <t>Гидромолот для экскаватора</t>
  </si>
  <si>
    <t>1.6.15</t>
  </si>
  <si>
    <t>Автотехника: передвижная электролаборатория</t>
  </si>
  <si>
    <t>1.6.16</t>
  </si>
  <si>
    <t>Автотехника: фургон "Аварийная мастерская" на базе ГАЗ-33086 - 2 шт.</t>
  </si>
  <si>
    <t>1.6.17</t>
  </si>
  <si>
    <t>Проект создания ССПИ на ПС 110 кВ Кожино</t>
  </si>
  <si>
    <t>1.6.18</t>
  </si>
  <si>
    <t>Создание ССПИ на ПС 110 кВ Кожино</t>
  </si>
  <si>
    <t>1.6.19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</si>
  <si>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</si>
  <si>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Идентифика-тор инвестицион-ного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</si>
  <si>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</si>
  <si>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</si>
  <si>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</si>
  <si>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</si>
  <si>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</si>
  <si>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</si>
  <si>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2020 год</t>
  </si>
  <si>
    <t xml:space="preserve">2021 год </t>
  </si>
  <si>
    <t xml:space="preserve">2022 год </t>
  </si>
  <si>
    <t xml:space="preserve">2023 год </t>
  </si>
  <si>
    <t xml:space="preserve">2024 год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</si>
  <si>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</si>
  <si>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</si>
  <si>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</si>
  <si>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</si>
  <si>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</si>
  <si>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</si>
  <si>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</si>
  <si>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</si>
  <si>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</si>
  <si>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</si>
  <si>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Включение приборов учета в АСКУЭ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</si>
  <si>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</si>
  <si>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</si>
  <si>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</si>
  <si>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</si>
  <si>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</si>
  <si>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</si>
  <si>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</si>
  <si>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L 6 з_лэп (км)</t>
  </si>
  <si>
    <t>L10, 6, 0.4 з_лэп (км)</t>
  </si>
  <si>
    <t>∆ ПО дист, %</t>
  </si>
  <si>
    <t>В 110, 10, 6 з_в (шт)</t>
  </si>
  <si>
    <t>Р35з_тр (мВА)</t>
  </si>
  <si>
    <t>Наименование количественного показателя, соответствующего цели</t>
  </si>
  <si>
    <t>Фхо (млн.руб)</t>
  </si>
  <si>
    <t>Утвержденный план</t>
  </si>
  <si>
    <t>4.1</t>
  </si>
  <si>
    <t>4.2</t>
  </si>
  <si>
    <t>5.1</t>
  </si>
  <si>
    <t>5.2</t>
  </si>
  <si>
    <t>5.3</t>
  </si>
  <si>
    <t>5.4</t>
  </si>
  <si>
    <t>6.1</t>
  </si>
  <si>
    <t>7.1</t>
  </si>
  <si>
    <t>8.1</t>
  </si>
  <si>
    <t>9.1</t>
  </si>
  <si>
    <t>10.1</t>
  </si>
  <si>
    <t>Реконструкция ВЛ 0.4 кВ ТП-44,ТП-209, ТП-286, ТП-431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</si>
  <si>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</si>
  <si>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</si>
  <si>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∆ ПО дист</t>
  </si>
  <si>
    <t>Реконструкция ВЛ 0.4 кВ от ТП-454, ТП-102, ТП-193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</si>
  <si>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</si>
  <si>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</si>
  <si>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Год 2020</t>
  </si>
  <si>
    <t>Год 2021</t>
  </si>
  <si>
    <t>Год 2022</t>
  </si>
  <si>
    <t>Год 2023</t>
  </si>
  <si>
    <t>Год 2024</t>
  </si>
  <si>
    <t>Итого за период реализации инвестиционной программы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</si>
  <si>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</si>
  <si>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</si>
  <si>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</si>
  <si>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</si>
  <si>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</si>
  <si>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</si>
  <si>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</si>
  <si>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</si>
  <si>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</si>
  <si>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</si>
  <si>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</si>
  <si>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</si>
  <si>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</si>
  <si>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</si>
  <si>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</si>
  <si>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9</t>
  </si>
  <si>
    <t>I кв.</t>
  </si>
  <si>
    <t>II кв.</t>
  </si>
  <si>
    <t>III кв.</t>
  </si>
  <si>
    <t>IV кв.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</si>
  <si>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</si>
  <si>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</si>
  <si>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</si>
  <si>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</si>
  <si>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</si>
  <si>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</si>
  <si>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</si>
  <si>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</si>
  <si>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</si>
  <si>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</si>
  <si>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</si>
  <si>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</si>
  <si>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</si>
  <si>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</si>
  <si>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</si>
  <si>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</si>
  <si>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</si>
  <si>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</si>
  <si>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</si>
  <si>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</si>
  <si>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</si>
  <si>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</si>
  <si>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</si>
  <si>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</si>
  <si>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</si>
  <si>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</si>
  <si>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</si>
  <si>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</si>
  <si>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</si>
  <si>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</si>
  <si>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</si>
  <si>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</si>
  <si>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</si>
  <si>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</si>
  <si>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Реконструкция КЛ-6 кВ Л-19 и Л-30 ПС 110 кВ Городская на РП-5</t>
  </si>
  <si>
    <t xml:space="preserve">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</si>
  <si>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</si>
  <si>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</si>
  <si>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</si>
  <si>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</si>
  <si>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</si>
  <si>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</si>
  <si>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</si>
  <si>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</si>
  <si>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</si>
  <si>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</si>
  <si>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</si>
  <si>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</si>
  <si>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</si>
  <si>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</si>
  <si>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</si>
  <si>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</si>
  <si>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</si>
  <si>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</si>
  <si>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</si>
  <si>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</si>
  <si>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</si>
  <si>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</si>
  <si>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</si>
  <si>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</si>
  <si>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</si>
  <si>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</si>
  <si>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</si>
  <si>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</si>
  <si>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</si>
  <si>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</si>
  <si>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</si>
  <si>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</si>
  <si>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</si>
  <si>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</si>
  <si>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</si>
  <si>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</si>
  <si>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</si>
  <si>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</si>
  <si>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5.1.7</t>
  </si>
  <si>
    <t>5.2.7</t>
  </si>
  <si>
    <t>Приложение № 1</t>
  </si>
  <si>
    <t>№ п/п</t>
  </si>
  <si>
    <t>Показатель</t>
  </si>
  <si>
    <t>Ед. изм.</t>
  </si>
  <si>
    <t>I</t>
  </si>
  <si>
    <t>млн рублей</t>
  </si>
  <si>
    <t>1.1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</si>
  <si>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</si>
  <si>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</si>
  <si>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</si>
  <si>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</si>
  <si>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</si>
  <si>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</si>
  <si>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 xml:space="preserve">в части управления технологическими режимами 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</si>
  <si>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</si>
  <si>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</si>
  <si>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</si>
  <si>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</si>
  <si>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</si>
  <si>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</si>
  <si>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</si>
  <si>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</si>
  <si>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</si>
  <si>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</si>
  <si>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</si>
  <si>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</si>
  <si>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</si>
  <si>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</si>
  <si>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</si>
  <si>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</si>
  <si>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</si>
  <si>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</si>
  <si>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</si>
  <si>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</si>
  <si>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</si>
  <si>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</si>
  <si>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</si>
  <si>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</si>
  <si>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средства федерального бюджета</t>
  </si>
  <si>
    <t>средства консолидированного бюджета субъекта Российской Федерации</t>
  </si>
  <si>
    <t>14.1</t>
  </si>
  <si>
    <t>14.2</t>
  </si>
  <si>
    <t>14.3</t>
  </si>
  <si>
    <t>14.4</t>
  </si>
  <si>
    <t>14.5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</si>
  <si>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</si>
  <si>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</si>
  <si>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</si>
  <si>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</si>
  <si>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</si>
  <si>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</si>
  <si>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</si>
  <si>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</si>
  <si>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</si>
  <si>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</si>
  <si>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</si>
  <si>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</si>
  <si>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</si>
  <si>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</si>
  <si>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</si>
  <si>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</si>
  <si>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</si>
  <si>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</si>
  <si>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</si>
  <si>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</si>
  <si>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</si>
  <si>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</si>
  <si>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</si>
  <si>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</si>
  <si>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</si>
  <si>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</si>
  <si>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</si>
  <si>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</si>
  <si>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</si>
  <si>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</si>
  <si>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</si>
  <si>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</si>
  <si>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</si>
  <si>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</si>
  <si>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</si>
  <si>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</si>
  <si>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</si>
  <si>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</si>
  <si>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</si>
  <si>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</si>
  <si>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</si>
  <si>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</si>
  <si>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</si>
  <si>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</si>
  <si>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</si>
  <si>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</si>
  <si>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</si>
  <si>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</si>
  <si>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</si>
  <si>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</si>
  <si>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</si>
  <si>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</si>
  <si>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</si>
  <si>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</si>
  <si>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</si>
  <si>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</si>
  <si>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</si>
  <si>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</si>
  <si>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</si>
  <si>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</si>
  <si>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</si>
  <si>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</si>
  <si>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</si>
  <si>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</si>
  <si>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</si>
  <si>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</si>
  <si>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</si>
  <si>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</si>
  <si>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</si>
  <si>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</si>
  <si>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</si>
  <si>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</si>
  <si>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</si>
  <si>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</si>
  <si>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</si>
  <si>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</si>
  <si>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</si>
  <si>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</si>
  <si>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</si>
  <si>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С.И.Крылов</t>
  </si>
  <si>
    <t>Панина Ирина Владимировна 8(8362) 42-62-40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</si>
  <si>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</si>
  <si>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</si>
  <si>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</si>
  <si>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</si>
  <si>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</si>
  <si>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</si>
  <si>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</si>
  <si>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</si>
  <si>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</si>
  <si>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</si>
  <si>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</si>
  <si>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</si>
  <si>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</si>
  <si>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</si>
  <si>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МУП "Йошкар-Олинская ТЭЦ - 1"</t>
  </si>
  <si>
    <t>План 
на 01.01.2020 года</t>
  </si>
  <si>
    <t>Итого (план)</t>
  </si>
  <si>
    <t>Приложение № 2</t>
  </si>
  <si>
    <t>Раздел 2. План освоения капитальных вложений по инвестиционным проектам</t>
  </si>
  <si>
    <t xml:space="preserve">
Утвержденный план</t>
  </si>
  <si>
    <t>Приложение № 8</t>
  </si>
  <si>
    <t>План ввода основных средств</t>
  </si>
  <si>
    <t>Раздел 1. План принятия основных средств и нематериальных активов к бухгалтерскому учету</t>
  </si>
  <si>
    <t>5.3.7</t>
  </si>
  <si>
    <t>5.4.7</t>
  </si>
  <si>
    <t>5.5.7</t>
  </si>
  <si>
    <t>Раздел 2.План принятия основных средств и нематериальных активов к бухгалтерскому учету на год 2020 с распределением по кварталам</t>
  </si>
  <si>
    <t>Утвержденный план принятия основных средств и нематериальных активов к бухгалтерскому учету на год</t>
  </si>
  <si>
    <t>Реконструкция ВЛ 0.4кВ от ТП-75, ТП-102, ТП-193</t>
  </si>
  <si>
    <t>Реконструкция ВЛ 0.4 кВ ТП-153,ТП-209, ТП-286, ТП-431</t>
  </si>
  <si>
    <t>Раздел 3. Цели реализации инвестиционных проектов сетевой организации</t>
  </si>
  <si>
    <t>на 2020 год</t>
  </si>
  <si>
    <t>на 2021 год</t>
  </si>
  <si>
    <t>на 2022 год</t>
  </si>
  <si>
    <t>на 2024 год</t>
  </si>
  <si>
    <t>на 2023 год</t>
  </si>
  <si>
    <t xml:space="preserve">2020 год  </t>
  </si>
  <si>
    <t>Плановые показатели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</si>
  <si>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</si>
  <si>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4.5.1</t>
  </si>
  <si>
    <t>4.5.2</t>
  </si>
  <si>
    <t>4.5.3</t>
  </si>
  <si>
    <t>4.5.4</t>
  </si>
  <si>
    <t>4.5.5</t>
  </si>
  <si>
    <t>4.5.6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</si>
  <si>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</si>
  <si>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</si>
  <si>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</si>
  <si>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</si>
  <si>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2024 Год </t>
  </si>
  <si>
    <t>Приложение № 11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</si>
  <si>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</si>
  <si>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</si>
  <si>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Раздел 3. Источники финансирования инвестиционной программы</t>
  </si>
  <si>
    <t>Субъект Российской Федерации: Республика Марий Эл</t>
  </si>
  <si>
    <t>Итого</t>
  </si>
  <si>
    <t>4.3</t>
  </si>
  <si>
    <t>4.4</t>
  </si>
  <si>
    <t>4.5</t>
  </si>
  <si>
    <t>августа</t>
  </si>
  <si>
    <t>Утвержденный план 2021 года</t>
  </si>
  <si>
    <t xml:space="preserve">Итого (план)
</t>
  </si>
  <si>
    <t xml:space="preserve">Предложение по корректировке утвержденного плана на 01.01.2020 года </t>
  </si>
  <si>
    <t>Приложение №  3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</si>
  <si>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</si>
  <si>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Приложение № 4</t>
  </si>
  <si>
    <t>Приложение №  5</t>
  </si>
  <si>
    <t>Цели реализации инвестиционных проектов и плановые  значения количественных показателей, характеризующие достижение таких целей</t>
  </si>
  <si>
    <t>Приложение № 6</t>
  </si>
  <si>
    <t>Приложение №  7</t>
  </si>
  <si>
    <t>Приложение № 9</t>
  </si>
  <si>
    <t>Итого утвержденный план
за год</t>
  </si>
  <si>
    <t>Приложение № 10</t>
  </si>
  <si>
    <t>Приложение №  12</t>
  </si>
  <si>
    <t xml:space="preserve"> изменения, вносимые в инвестиционную программу МУП «Йошкар-Олинская ТЭЦ-1» 
«Реконструкция системы электроснабжения г. Йошкар-Олы на 2020-2024 гг.» , утвержденную  приказом Минэкономразвития Республики Марий Эл 
от 8 октября 2019 г. № 243</t>
  </si>
  <si>
    <t>17</t>
  </si>
  <si>
    <t xml:space="preserve">ПРИКАЗ
Об утверждении изменений, которые вносятся в инвестиционную программу 
МУП «Йошкар-Олинская ТЭЦ-1» 
«Реконструкция системы электроснабжения г. Йошкар-Олы на 2020 - 2024 гг.»
</t>
  </si>
  <si>
    <t xml:space="preserve">к решению Министерства промышленности, экономического развития и торговли Республики Марий Эл от "17" августа 2021 г. № 215 </t>
  </si>
  <si>
    <t xml:space="preserve">к решению Министерства промышленности, экономического развития и торговлиРеспублики Марий Эл от "17" августа 2021 г. № 215 </t>
  </si>
  <si>
    <t>к решению Министерства промышленности, экономического развития и торговлиРеспублики Марий Эл от "17  " августа 2021 г. №  215</t>
  </si>
  <si>
    <t>к решению Министерства промышленности, экономического развития и торговлиРеспублики Марий Эл от  "17 " августа 2021 г. №  215</t>
  </si>
  <si>
    <t>к решению Министерства промышленности, экономического развития и торговлиРеспублики Марий Эл от "17" августа 2021 г. № 215</t>
  </si>
  <si>
    <t>к решению Министерства промышленности, экономического развития и торговлиРеспублики Марий Эл от  "17" августа 2021 г. № 215</t>
  </si>
  <si>
    <t xml:space="preserve">    В   соответствии   с   Правилами  утверждения  инвестиционных  программ субъектов   электроэнергетики,  утвержденными  постановлением  Правительства Российской  Федерации                от 1 декабря 2009 года № 977, п р и к а з ы в а ю:</t>
  </si>
  <si>
    <r>
      <t>Утвержденный план 2020 года</t>
    </r>
  </si>
  <si>
    <t>Утвержденный план 2022 года</t>
  </si>
  <si>
    <t>Утвержденный план 2023 года</t>
  </si>
  <si>
    <t>Утвержденный план 2024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</si>
</sst>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0"/>
    <numFmt numFmtId="167" formatCode="0.0"/>
    <numFmt numFmtId="168" formatCode="#,##0.000_ ;\-#,##0.0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SimSun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70" fillId="0" borderId="0" xfId="62" applyFont="1" applyFill="1">
      <alignment/>
      <protection/>
    </xf>
    <xf numFmtId="0" fontId="71" fillId="0" borderId="0" xfId="62" applyFont="1" applyFill="1">
      <alignment/>
      <protection/>
    </xf>
    <xf numFmtId="0" fontId="72" fillId="0" borderId="0" xfId="62" applyFont="1">
      <alignment/>
      <protection/>
    </xf>
    <xf numFmtId="0" fontId="70" fillId="0" borderId="0" xfId="62" applyFont="1">
      <alignment/>
      <protection/>
    </xf>
    <xf numFmtId="0" fontId="7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70" fillId="0" borderId="0" xfId="62" applyFont="1" applyBorder="1" applyAlignment="1">
      <alignment horizontal="center"/>
      <protection/>
    </xf>
    <xf numFmtId="0" fontId="72" fillId="0" borderId="0" xfId="62" applyFont="1" applyFill="1">
      <alignment/>
      <protection/>
    </xf>
    <xf numFmtId="0" fontId="70" fillId="0" borderId="0" xfId="62" applyFont="1" applyFill="1" applyBorder="1" applyAlignment="1">
      <alignment horizontal="center"/>
      <protection/>
    </xf>
    <xf numFmtId="0" fontId="72" fillId="0" borderId="0" xfId="62" applyFont="1" applyAlignment="1">
      <alignment vertical="top" wrapText="1"/>
      <protection/>
    </xf>
    <xf numFmtId="0" fontId="72" fillId="0" borderId="0" xfId="62" applyFont="1" applyBorder="1" applyAlignment="1">
      <alignment horizontal="center" vertical="top" wrapText="1"/>
      <protection/>
    </xf>
    <xf numFmtId="0" fontId="9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9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165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1" xfId="55" applyNumberFormat="1" applyFont="1" applyFill="1" applyBorder="1" applyAlignment="1" applyProtection="1">
      <alignment horizontal="center" vertical="center" wrapText="1"/>
      <protection/>
    </xf>
    <xf numFmtId="49" fontId="8" fillId="0" borderId="10" xfId="58" applyNumberFormat="1" applyFont="1" applyFill="1" applyBorder="1" applyAlignment="1">
      <alignment horizontal="center" vertical="center" wrapText="1"/>
      <protection/>
    </xf>
    <xf numFmtId="166" fontId="8" fillId="0" borderId="10" xfId="62" applyNumberFormat="1" applyFont="1" applyFill="1" applyBorder="1" applyAlignment="1">
      <alignment horizontal="center" vertical="center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vertical="center"/>
      <protection/>
    </xf>
    <xf numFmtId="0" fontId="13" fillId="0" borderId="0" xfId="58" applyFont="1" applyFill="1">
      <alignment/>
      <protection/>
    </xf>
    <xf numFmtId="0" fontId="10" fillId="0" borderId="0" xfId="53" applyFont="1" applyAlignment="1">
      <alignment/>
      <protection/>
    </xf>
    <xf numFmtId="0" fontId="9" fillId="0" borderId="0" xfId="54" applyFont="1" applyFill="1" applyAlignment="1">
      <alignment/>
      <protection/>
    </xf>
    <xf numFmtId="49" fontId="8" fillId="0" borderId="10" xfId="55" applyNumberFormat="1" applyFont="1" applyFill="1" applyBorder="1" applyAlignment="1" applyProtection="1">
      <alignment horizontal="center" vertical="top" wrapText="1"/>
      <protection/>
    </xf>
    <xf numFmtId="49" fontId="8" fillId="0" borderId="11" xfId="55" applyNumberFormat="1" applyFont="1" applyFill="1" applyBorder="1" applyAlignment="1" applyProtection="1">
      <alignment horizontal="center" vertical="top" wrapText="1"/>
      <protection/>
    </xf>
    <xf numFmtId="49" fontId="8" fillId="0" borderId="10" xfId="55" applyNumberFormat="1" applyFont="1" applyFill="1" applyBorder="1" applyAlignment="1" applyProtection="1">
      <alignment horizontal="left" vertical="top" wrapText="1"/>
      <protection/>
    </xf>
    <xf numFmtId="0" fontId="10" fillId="0" borderId="0" xfId="54" applyFont="1" applyFill="1">
      <alignment/>
      <protection/>
    </xf>
    <xf numFmtId="0" fontId="14" fillId="0" borderId="0" xfId="62" applyFont="1">
      <alignment/>
      <protection/>
    </xf>
    <xf numFmtId="0" fontId="14" fillId="0" borderId="0" xfId="62" applyFont="1" applyBorder="1">
      <alignment/>
      <protection/>
    </xf>
    <xf numFmtId="165" fontId="8" fillId="0" borderId="10" xfId="62" applyNumberFormat="1" applyFont="1" applyFill="1" applyBorder="1" applyAlignment="1">
      <alignment horizontal="center" vertical="center"/>
      <protection/>
    </xf>
    <xf numFmtId="165" fontId="8" fillId="0" borderId="10" xfId="61" applyNumberFormat="1" applyFont="1" applyFill="1" applyBorder="1" applyAlignment="1">
      <alignment horizontal="center" vertical="center"/>
      <protection/>
    </xf>
    <xf numFmtId="2" fontId="8" fillId="0" borderId="10" xfId="62" applyNumberFormat="1" applyFont="1" applyFill="1" applyBorder="1" applyAlignment="1">
      <alignment horizontal="center" vertical="center"/>
      <protection/>
    </xf>
    <xf numFmtId="166" fontId="19" fillId="0" borderId="10" xfId="62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horizontal="center" vertical="center" textRotation="90" wrapText="1"/>
      <protection/>
    </xf>
    <xf numFmtId="49" fontId="8" fillId="0" borderId="10" xfId="61" applyNumberFormat="1" applyFont="1" applyFill="1" applyBorder="1" applyAlignment="1">
      <alignment horizontal="center" vertical="center"/>
      <protection/>
    </xf>
    <xf numFmtId="167" fontId="8" fillId="0" borderId="10" xfId="61" applyNumberFormat="1" applyFont="1" applyFill="1" applyBorder="1" applyAlignment="1">
      <alignment horizontal="center" vertical="center"/>
      <protection/>
    </xf>
    <xf numFmtId="2" fontId="20" fillId="0" borderId="0" xfId="61" applyNumberFormat="1" applyFont="1" applyFill="1" applyBorder="1" applyAlignment="1">
      <alignment horizontal="center" vertical="center"/>
      <protection/>
    </xf>
    <xf numFmtId="0" fontId="21" fillId="0" borderId="0" xfId="58" applyFont="1" applyFill="1" applyAlignment="1">
      <alignment horizontal="right"/>
      <protection/>
    </xf>
    <xf numFmtId="49" fontId="22" fillId="0" borderId="0" xfId="59" applyNumberFormat="1" applyFont="1" applyFill="1" applyAlignment="1">
      <alignment horizontal="center" vertical="center"/>
      <protection/>
    </xf>
    <xf numFmtId="0" fontId="8" fillId="0" borderId="0" xfId="59" applyFont="1" applyFill="1" applyAlignment="1">
      <alignment wrapText="1"/>
      <protection/>
    </xf>
    <xf numFmtId="0" fontId="22" fillId="0" borderId="0" xfId="59" applyFont="1" applyFill="1" applyAlignment="1">
      <alignment horizontal="center" vertical="center" wrapText="1"/>
      <protection/>
    </xf>
    <xf numFmtId="0" fontId="8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/>
      <protection/>
    </xf>
    <xf numFmtId="166" fontId="22" fillId="0" borderId="12" xfId="0" applyNumberFormat="1" applyFont="1" applyFill="1" applyBorder="1" applyAlignment="1">
      <alignment horizontal="center" vertical="center"/>
    </xf>
    <xf numFmtId="166" fontId="22" fillId="0" borderId="13" xfId="59" applyNumberFormat="1" applyFont="1" applyFill="1" applyBorder="1" applyAlignment="1">
      <alignment horizontal="center" vertical="center"/>
      <protection/>
    </xf>
    <xf numFmtId="166" fontId="8" fillId="0" borderId="10" xfId="0" applyNumberFormat="1" applyFont="1" applyFill="1" applyBorder="1" applyAlignment="1">
      <alignment horizontal="center" vertical="center"/>
    </xf>
    <xf numFmtId="166" fontId="8" fillId="0" borderId="10" xfId="59" applyNumberFormat="1" applyFont="1" applyFill="1" applyBorder="1" applyAlignment="1">
      <alignment horizontal="left" vertical="center" wrapText="1" indent="3"/>
      <protection/>
    </xf>
    <xf numFmtId="166" fontId="8" fillId="0" borderId="10" xfId="0" applyNumberFormat="1" applyFont="1" applyFill="1" applyBorder="1" applyAlignment="1">
      <alignment horizontal="left" vertical="center" wrapText="1" indent="1"/>
    </xf>
    <xf numFmtId="166" fontId="8" fillId="0" borderId="10" xfId="59" applyNumberFormat="1" applyFont="1" applyFill="1" applyBorder="1" applyAlignment="1">
      <alignment horizontal="left" vertical="center" wrapText="1" indent="5"/>
      <protection/>
    </xf>
    <xf numFmtId="166" fontId="8" fillId="0" borderId="10" xfId="0" applyNumberFormat="1" applyFont="1" applyFill="1" applyBorder="1" applyAlignment="1">
      <alignment horizontal="left" vertical="center" wrapText="1" indent="7"/>
    </xf>
    <xf numFmtId="166" fontId="8" fillId="0" borderId="10" xfId="0" applyNumberFormat="1" applyFont="1" applyFill="1" applyBorder="1" applyAlignment="1">
      <alignment vertical="center"/>
    </xf>
    <xf numFmtId="166" fontId="8" fillId="0" borderId="10" xfId="59" applyNumberFormat="1" applyFont="1" applyFill="1" applyBorder="1" applyAlignment="1">
      <alignment horizontal="center" vertical="center" wrapText="1"/>
      <protection/>
    </xf>
    <xf numFmtId="166" fontId="8" fillId="0" borderId="10" xfId="59" applyNumberFormat="1" applyFont="1" applyFill="1" applyBorder="1" applyAlignment="1">
      <alignment horizontal="left" vertical="center" indent="7"/>
      <protection/>
    </xf>
    <xf numFmtId="0" fontId="20" fillId="0" borderId="0" xfId="63" applyFont="1" applyFill="1" applyAlignment="1">
      <alignment vertical="center" wrapText="1"/>
      <protection/>
    </xf>
    <xf numFmtId="0" fontId="4" fillId="0" borderId="0" xfId="0" applyFont="1" applyFill="1" applyAlignment="1">
      <alignment horizontal="justify"/>
    </xf>
    <xf numFmtId="0" fontId="28" fillId="0" borderId="0" xfId="64" applyFont="1" applyFill="1" applyAlignment="1">
      <alignment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2" fontId="8" fillId="0" borderId="10" xfId="61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65" fontId="10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3" fillId="0" borderId="0" xfId="58" applyFont="1" applyFill="1" applyAlignment="1">
      <alignment vertical="center"/>
      <protection/>
    </xf>
    <xf numFmtId="0" fontId="10" fillId="0" borderId="0" xfId="53" applyFont="1" applyFill="1" applyAlignment="1">
      <alignment/>
      <protection/>
    </xf>
    <xf numFmtId="0" fontId="8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0" fontId="7" fillId="0" borderId="0" xfId="54" applyFont="1" applyFill="1">
      <alignment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textRotation="90" wrapText="1"/>
      <protection/>
    </xf>
    <xf numFmtId="0" fontId="8" fillId="0" borderId="0" xfId="54" applyFont="1" applyFill="1">
      <alignment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right"/>
      <protection/>
    </xf>
    <xf numFmtId="49" fontId="8" fillId="0" borderId="10" xfId="55" applyNumberFormat="1" applyFont="1" applyFill="1" applyBorder="1" applyAlignment="1" applyProtection="1">
      <alignment horizontal="left" vertical="center" wrapText="1"/>
      <protection/>
    </xf>
    <xf numFmtId="0" fontId="8" fillId="0" borderId="10" xfId="55" applyNumberFormat="1" applyFont="1" applyFill="1" applyBorder="1" applyAlignment="1" applyProtection="1">
      <alignment horizontal="left" vertical="center" wrapText="1"/>
      <protection/>
    </xf>
    <xf numFmtId="0" fontId="10" fillId="0" borderId="0" xfId="53" applyFont="1" applyFill="1" applyAlignment="1">
      <alignment vertical="center" wrapText="1"/>
      <protection/>
    </xf>
    <xf numFmtId="0" fontId="10" fillId="0" borderId="0" xfId="62" applyFont="1" applyFill="1" applyAlignment="1">
      <alignment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0" fillId="0" borderId="0" xfId="62" applyFont="1" applyFill="1" applyAlignment="1">
      <alignment vertical="top"/>
      <protection/>
    </xf>
    <xf numFmtId="0" fontId="73" fillId="0" borderId="0" xfId="62" applyFont="1" applyFill="1" applyAlignment="1">
      <alignment horizontal="right" vertical="top"/>
      <protection/>
    </xf>
    <xf numFmtId="0" fontId="73" fillId="0" borderId="0" xfId="62" applyFont="1" applyFill="1" applyAlignment="1">
      <alignment vertical="top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>
      <alignment/>
      <protection/>
    </xf>
    <xf numFmtId="0" fontId="18" fillId="0" borderId="0" xfId="62" applyFont="1" applyFill="1" applyAlignment="1">
      <alignment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>
      <alignment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textRotation="90" wrapText="1"/>
      <protection/>
    </xf>
    <xf numFmtId="0" fontId="19" fillId="0" borderId="10" xfId="61" applyFont="1" applyFill="1" applyBorder="1" applyAlignment="1">
      <alignment horizontal="center" vertical="center" textRotation="90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center" wrapText="1"/>
      <protection/>
    </xf>
    <xf numFmtId="165" fontId="19" fillId="0" borderId="10" xfId="61" applyNumberFormat="1" applyFont="1" applyFill="1" applyBorder="1" applyAlignment="1">
      <alignment horizontal="center" vertical="center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165" fontId="19" fillId="0" borderId="10" xfId="62" applyNumberFormat="1" applyFont="1" applyFill="1" applyBorder="1" applyAlignment="1">
      <alignment horizontal="center"/>
      <protection/>
    </xf>
    <xf numFmtId="1" fontId="19" fillId="0" borderId="10" xfId="61" applyNumberFormat="1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 applyProtection="1">
      <alignment horizontal="center" vertical="top" wrapText="1"/>
      <protection/>
    </xf>
    <xf numFmtId="49" fontId="8" fillId="0" borderId="11" xfId="56" applyNumberFormat="1" applyFont="1" applyFill="1" applyBorder="1" applyAlignment="1" applyProtection="1">
      <alignment horizontal="center" vertical="top" wrapText="1"/>
      <protection/>
    </xf>
    <xf numFmtId="166" fontId="19" fillId="0" borderId="10" xfId="62" applyNumberFormat="1" applyFont="1" applyFill="1" applyBorder="1" applyAlignment="1">
      <alignment horizontal="center"/>
      <protection/>
    </xf>
    <xf numFmtId="49" fontId="8" fillId="0" borderId="10" xfId="56" applyNumberFormat="1" applyFont="1" applyFill="1" applyBorder="1" applyAlignment="1" applyProtection="1">
      <alignment horizontal="left" vertical="top" wrapText="1"/>
      <protection/>
    </xf>
    <xf numFmtId="0" fontId="8" fillId="0" borderId="10" xfId="56" applyNumberFormat="1" applyFont="1" applyFill="1" applyBorder="1" applyAlignment="1" applyProtection="1">
      <alignment horizontal="left" vertical="top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10" fillId="0" borderId="0" xfId="62" applyFont="1" applyFill="1" applyBorder="1" applyAlignment="1">
      <alignment vertical="center" wrapText="1"/>
      <protection/>
    </xf>
    <xf numFmtId="0" fontId="16" fillId="0" borderId="0" xfId="62" applyFont="1" applyFill="1">
      <alignment/>
      <protection/>
    </xf>
    <xf numFmtId="0" fontId="7" fillId="0" borderId="0" xfId="57" applyFont="1" applyFill="1" applyAlignment="1">
      <alignment/>
      <protection/>
    </xf>
    <xf numFmtId="0" fontId="16" fillId="0" borderId="0" xfId="62" applyFont="1" applyFill="1" applyBorder="1">
      <alignment/>
      <protection/>
    </xf>
    <xf numFmtId="0" fontId="16" fillId="0" borderId="0" xfId="62" applyFont="1" applyFill="1" applyAlignment="1">
      <alignment vertical="center"/>
      <protection/>
    </xf>
    <xf numFmtId="0" fontId="19" fillId="0" borderId="10" xfId="62" applyFont="1" applyFill="1" applyBorder="1" applyAlignment="1">
      <alignment horizontal="center" vertical="center" textRotation="90" wrapText="1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0" xfId="62" applyFont="1" applyFill="1" applyBorder="1" applyAlignment="1">
      <alignment horizontal="center"/>
      <protection/>
    </xf>
    <xf numFmtId="49" fontId="19" fillId="0" borderId="10" xfId="62" applyNumberFormat="1" applyFont="1" applyFill="1" applyBorder="1" applyAlignment="1">
      <alignment horizontal="center"/>
      <protection/>
    </xf>
    <xf numFmtId="0" fontId="19" fillId="0" borderId="0" xfId="62" applyFont="1" applyFill="1">
      <alignment/>
      <protection/>
    </xf>
    <xf numFmtId="165" fontId="10" fillId="0" borderId="10" xfId="57" applyNumberFormat="1" applyFont="1" applyFill="1" applyBorder="1" applyAlignment="1">
      <alignment horizontal="center" vertical="center" wrapText="1"/>
      <protection/>
    </xf>
    <xf numFmtId="1" fontId="19" fillId="0" borderId="10" xfId="62" applyNumberFormat="1" applyFont="1" applyFill="1" applyBorder="1" applyAlignment="1">
      <alignment horizontal="center"/>
      <protection/>
    </xf>
    <xf numFmtId="4" fontId="19" fillId="0" borderId="10" xfId="62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165" fontId="19" fillId="0" borderId="10" xfId="61" applyNumberFormat="1" applyFont="1" applyFill="1" applyBorder="1" applyAlignment="1">
      <alignment horizontal="center"/>
      <protection/>
    </xf>
    <xf numFmtId="0" fontId="14" fillId="0" borderId="0" xfId="62" applyFont="1" applyFill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/>
      <protection/>
    </xf>
    <xf numFmtId="49" fontId="8" fillId="0" borderId="10" xfId="62" applyNumberFormat="1" applyFont="1" applyFill="1" applyBorder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center" vertical="center" textRotation="90" wrapText="1"/>
      <protection/>
    </xf>
    <xf numFmtId="167" fontId="8" fillId="0" borderId="10" xfId="54" applyNumberFormat="1" applyFont="1" applyFill="1" applyBorder="1" applyAlignment="1">
      <alignment horizontal="center" vertical="center" wrapText="1"/>
      <protection/>
    </xf>
    <xf numFmtId="49" fontId="20" fillId="0" borderId="0" xfId="61" applyNumberFormat="1" applyFont="1" applyFill="1" applyBorder="1" applyAlignment="1">
      <alignment horizontal="center" vertical="center"/>
      <protection/>
    </xf>
    <xf numFmtId="2" fontId="8" fillId="0" borderId="10" xfId="61" applyNumberFormat="1" applyFont="1" applyFill="1" applyBorder="1" applyAlignment="1">
      <alignment horizontal="center" vertical="center"/>
      <protection/>
    </xf>
    <xf numFmtId="168" fontId="8" fillId="0" borderId="0" xfId="59" applyNumberFormat="1" applyFont="1" applyFill="1">
      <alignment/>
      <protection/>
    </xf>
    <xf numFmtId="166" fontId="22" fillId="0" borderId="10" xfId="0" applyNumberFormat="1" applyFont="1" applyFill="1" applyBorder="1" applyAlignment="1">
      <alignment horizontal="center" vertical="center"/>
    </xf>
    <xf numFmtId="166" fontId="22" fillId="0" borderId="10" xfId="59" applyNumberFormat="1" applyFont="1" applyFill="1" applyBorder="1" applyAlignment="1">
      <alignment horizontal="center" vertical="center"/>
      <protection/>
    </xf>
    <xf numFmtId="4" fontId="8" fillId="0" borderId="10" xfId="59" applyNumberFormat="1" applyFont="1" applyFill="1" applyBorder="1" applyAlignment="1">
      <alignment horizontal="center" vertical="center"/>
      <protection/>
    </xf>
    <xf numFmtId="166" fontId="8" fillId="0" borderId="10" xfId="59" applyNumberFormat="1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horizontal="right" vertical="center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49" fontId="27" fillId="0" borderId="10" xfId="59" applyNumberFormat="1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8" fillId="33" borderId="14" xfId="54" applyFont="1" applyFill="1" applyBorder="1" applyAlignment="1">
      <alignment horizontal="center" vertical="center" textRotation="90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165" fontId="74" fillId="0" borderId="10" xfId="54" applyNumberFormat="1" applyFont="1" applyFill="1" applyBorder="1" applyAlignment="1">
      <alignment horizontal="center" vertical="center" wrapText="1"/>
      <protection/>
    </xf>
    <xf numFmtId="165" fontId="10" fillId="33" borderId="10" xfId="54" applyNumberFormat="1" applyFont="1" applyFill="1" applyBorder="1" applyAlignment="1">
      <alignment horizontal="center" vertical="center" wrapText="1"/>
      <protection/>
    </xf>
    <xf numFmtId="0" fontId="13" fillId="33" borderId="0" xfId="58" applyFont="1" applyFill="1">
      <alignment/>
      <protection/>
    </xf>
    <xf numFmtId="167" fontId="74" fillId="0" borderId="10" xfId="54" applyNumberFormat="1" applyFont="1" applyFill="1" applyBorder="1" applyAlignment="1">
      <alignment horizontal="center" vertical="center" wrapText="1"/>
      <protection/>
    </xf>
    <xf numFmtId="0" fontId="13" fillId="33" borderId="0" xfId="58" applyFont="1" applyFill="1" applyAlignment="1">
      <alignment vertical="center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165" fontId="8" fillId="0" borderId="10" xfId="62" applyNumberFormat="1" applyFont="1" applyFill="1" applyBorder="1" applyAlignment="1">
      <alignment horizontal="center"/>
      <protection/>
    </xf>
    <xf numFmtId="167" fontId="8" fillId="0" borderId="10" xfId="62" applyNumberFormat="1" applyFont="1" applyFill="1" applyBorder="1" applyAlignment="1">
      <alignment horizontal="center"/>
      <protection/>
    </xf>
    <xf numFmtId="165" fontId="74" fillId="0" borderId="10" xfId="61" applyNumberFormat="1" applyFont="1" applyFill="1" applyBorder="1" applyAlignment="1">
      <alignment horizontal="center" vertical="center"/>
      <protection/>
    </xf>
    <xf numFmtId="165" fontId="75" fillId="0" borderId="10" xfId="54" applyNumberFormat="1" applyFont="1" applyFill="1" applyBorder="1" applyAlignment="1">
      <alignment horizontal="center" vertical="center" wrapText="1"/>
      <protection/>
    </xf>
    <xf numFmtId="165" fontId="10" fillId="0" borderId="0" xfId="54" applyNumberFormat="1" applyFont="1" applyFill="1">
      <alignment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49" fontId="10" fillId="0" borderId="10" xfId="55" applyNumberFormat="1" applyFont="1" applyFill="1" applyBorder="1" applyAlignment="1" applyProtection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165" fontId="10" fillId="0" borderId="15" xfId="54" applyNumberFormat="1" applyFont="1" applyFill="1" applyBorder="1" applyAlignment="1">
      <alignment horizontal="center" vertical="center" wrapText="1"/>
      <protection/>
    </xf>
    <xf numFmtId="2" fontId="10" fillId="0" borderId="0" xfId="54" applyNumberFormat="1" applyFont="1" applyFill="1">
      <alignment/>
      <protection/>
    </xf>
    <xf numFmtId="49" fontId="10" fillId="0" borderId="10" xfId="55" applyNumberFormat="1" applyFont="1" applyFill="1" applyBorder="1" applyAlignment="1" applyProtection="1">
      <alignment horizontal="center" vertical="top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7" fillId="0" borderId="0" xfId="62" applyFont="1" applyFill="1">
      <alignment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2" fontId="17" fillId="0" borderId="10" xfId="62" applyNumberFormat="1" applyFont="1" applyFill="1" applyBorder="1" applyAlignment="1">
      <alignment horizontal="center"/>
      <protection/>
    </xf>
    <xf numFmtId="166" fontId="17" fillId="0" borderId="10" xfId="62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 applyProtection="1">
      <alignment horizontal="center" vertical="top" wrapText="1"/>
      <protection/>
    </xf>
    <xf numFmtId="166" fontId="17" fillId="0" borderId="10" xfId="62" applyNumberFormat="1" applyFont="1" applyFill="1" applyBorder="1" applyAlignment="1">
      <alignment horizontal="center"/>
      <protection/>
    </xf>
    <xf numFmtId="165" fontId="17" fillId="0" borderId="10" xfId="62" applyNumberFormat="1" applyFont="1" applyFill="1" applyBorder="1" applyAlignment="1">
      <alignment horizontal="center"/>
      <protection/>
    </xf>
    <xf numFmtId="0" fontId="33" fillId="0" borderId="0" xfId="62" applyFont="1" applyFill="1">
      <alignment/>
      <protection/>
    </xf>
    <xf numFmtId="0" fontId="10" fillId="0" borderId="0" xfId="62" applyFont="1" applyFill="1">
      <alignment/>
      <protection/>
    </xf>
    <xf numFmtId="2" fontId="10" fillId="0" borderId="10" xfId="62" applyNumberFormat="1" applyFont="1" applyFill="1" applyBorder="1" applyAlignment="1">
      <alignment horizontal="center" vertical="center"/>
      <protection/>
    </xf>
    <xf numFmtId="166" fontId="10" fillId="0" borderId="10" xfId="62" applyNumberFormat="1" applyFont="1" applyFill="1" applyBorder="1" applyAlignment="1">
      <alignment horizontal="center" vertical="center"/>
      <protection/>
    </xf>
    <xf numFmtId="165" fontId="75" fillId="0" borderId="10" xfId="62" applyNumberFormat="1" applyFont="1" applyFill="1" applyBorder="1" applyAlignment="1">
      <alignment horizontal="center" vertical="center"/>
      <protection/>
    </xf>
    <xf numFmtId="0" fontId="34" fillId="0" borderId="0" xfId="62" applyFont="1" applyFill="1">
      <alignment/>
      <protection/>
    </xf>
    <xf numFmtId="165" fontId="10" fillId="0" borderId="10" xfId="62" applyNumberFormat="1" applyFont="1" applyFill="1" applyBorder="1" applyAlignment="1">
      <alignment horizontal="center" vertical="center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 applyProtection="1">
      <alignment horizontal="center" vertical="top" wrapText="1"/>
      <protection/>
    </xf>
    <xf numFmtId="165" fontId="8" fillId="0" borderId="10" xfId="62" applyNumberFormat="1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49" fontId="8" fillId="0" borderId="10" xfId="58" applyNumberFormat="1" applyFont="1" applyFill="1" applyBorder="1" applyAlignment="1">
      <alignment horizontal="center" vertical="center" wrapText="1"/>
      <protection/>
    </xf>
    <xf numFmtId="165" fontId="10" fillId="0" borderId="10" xfId="61" applyNumberFormat="1" applyFont="1" applyFill="1" applyBorder="1" applyAlignment="1">
      <alignment horizontal="center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" fontId="10" fillId="0" borderId="10" xfId="54" applyNumberFormat="1" applyFont="1" applyFill="1" applyBorder="1" applyAlignment="1">
      <alignment horizontal="center" vertical="center" wrapText="1"/>
      <protection/>
    </xf>
    <xf numFmtId="167" fontId="10" fillId="0" borderId="10" xfId="54" applyNumberFormat="1" applyFont="1" applyFill="1" applyBorder="1" applyAlignment="1">
      <alignment horizontal="center" vertical="center" wrapText="1"/>
      <protection/>
    </xf>
    <xf numFmtId="167" fontId="75" fillId="0" borderId="10" xfId="54" applyNumberFormat="1" applyFont="1" applyFill="1" applyBorder="1" applyAlignment="1">
      <alignment horizontal="center" vertical="center" wrapText="1"/>
      <protection/>
    </xf>
    <xf numFmtId="2" fontId="10" fillId="0" borderId="10" xfId="62" applyNumberFormat="1" applyFont="1" applyFill="1" applyBorder="1" applyAlignment="1">
      <alignment horizontal="center"/>
      <protection/>
    </xf>
    <xf numFmtId="167" fontId="10" fillId="0" borderId="10" xfId="62" applyNumberFormat="1" applyFont="1" applyFill="1" applyBorder="1" applyAlignment="1">
      <alignment horizontal="center"/>
      <protection/>
    </xf>
    <xf numFmtId="167" fontId="10" fillId="0" borderId="10" xfId="62" applyNumberFormat="1" applyFont="1" applyFill="1" applyBorder="1" applyAlignment="1">
      <alignment horizontal="center" vertical="center"/>
      <protection/>
    </xf>
    <xf numFmtId="165" fontId="10" fillId="0" borderId="10" xfId="62" applyNumberFormat="1" applyFont="1" applyFill="1" applyBorder="1" applyAlignment="1">
      <alignment horizontal="center"/>
      <protection/>
    </xf>
    <xf numFmtId="167" fontId="10" fillId="0" borderId="10" xfId="61" applyNumberFormat="1" applyFont="1" applyFill="1" applyBorder="1" applyAlignment="1">
      <alignment horizontal="center" vertical="center"/>
      <protection/>
    </xf>
    <xf numFmtId="0" fontId="17" fillId="0" borderId="10" xfId="61" applyFont="1" applyFill="1" applyBorder="1" applyAlignment="1">
      <alignment horizontal="center" vertical="center"/>
      <protection/>
    </xf>
    <xf numFmtId="165" fontId="17" fillId="0" borderId="10" xfId="61" applyNumberFormat="1" applyFont="1" applyFill="1" applyBorder="1" applyAlignment="1">
      <alignment horizontal="center" vertical="center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>
      <alignment/>
      <protection/>
    </xf>
    <xf numFmtId="1" fontId="17" fillId="0" borderId="10" xfId="62" applyNumberFormat="1" applyFont="1" applyFill="1" applyBorder="1" applyAlignment="1">
      <alignment horizontal="center"/>
      <protection/>
    </xf>
    <xf numFmtId="1" fontId="17" fillId="0" borderId="10" xfId="62" applyNumberFormat="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" fontId="10" fillId="0" borderId="10" xfId="61" applyNumberFormat="1" applyFont="1" applyFill="1" applyBorder="1" applyAlignment="1">
      <alignment horizontal="center" vertical="center"/>
      <protection/>
    </xf>
    <xf numFmtId="2" fontId="35" fillId="0" borderId="0" xfId="61" applyNumberFormat="1" applyFont="1" applyFill="1" applyBorder="1" applyAlignment="1">
      <alignment horizontal="center" vertical="center"/>
      <protection/>
    </xf>
    <xf numFmtId="165" fontId="8" fillId="0" borderId="16" xfId="54" applyNumberFormat="1" applyFont="1" applyFill="1" applyBorder="1" applyAlignment="1">
      <alignment horizontal="center" vertical="center" wrapText="1"/>
      <protection/>
    </xf>
    <xf numFmtId="165" fontId="8" fillId="0" borderId="10" xfId="54" applyNumberFormat="1" applyFont="1" applyFill="1" applyBorder="1" applyAlignment="1">
      <alignment horizontal="center" vertical="center" wrapText="1"/>
      <protection/>
    </xf>
    <xf numFmtId="0" fontId="36" fillId="0" borderId="0" xfId="62" applyFont="1" applyFill="1" applyAlignment="1">
      <alignment vertical="top"/>
      <protection/>
    </xf>
    <xf numFmtId="0" fontId="8" fillId="0" borderId="0" xfId="54" applyFont="1" applyFill="1">
      <alignment/>
      <protection/>
    </xf>
    <xf numFmtId="165" fontId="8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165" fontId="8" fillId="33" borderId="16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65" fontId="10" fillId="33" borderId="16" xfId="54" applyNumberFormat="1" applyFont="1" applyFill="1" applyBorder="1" applyAlignment="1">
      <alignment horizontal="center" vertical="center" wrapText="1"/>
      <protection/>
    </xf>
    <xf numFmtId="165" fontId="8" fillId="33" borderId="10" xfId="54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165" fontId="8" fillId="0" borderId="15" xfId="54" applyNumberFormat="1" applyFont="1" applyFill="1" applyBorder="1" applyAlignment="1">
      <alignment horizontal="center" vertical="center" wrapText="1"/>
      <protection/>
    </xf>
    <xf numFmtId="2" fontId="8" fillId="0" borderId="0" xfId="54" applyNumberFormat="1" applyFont="1" applyFill="1">
      <alignment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textRotation="90" wrapText="1"/>
      <protection/>
    </xf>
    <xf numFmtId="0" fontId="70" fillId="0" borderId="0" xfId="62" applyFont="1" applyFill="1" applyBorder="1" applyAlignment="1">
      <alignment/>
      <protection/>
    </xf>
    <xf numFmtId="0" fontId="70" fillId="0" borderId="17" xfId="62" applyFont="1" applyFill="1" applyBorder="1">
      <alignment/>
      <protection/>
    </xf>
    <xf numFmtId="0" fontId="8" fillId="33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33" borderId="0" xfId="54" applyFont="1" applyFill="1" applyBorder="1">
      <alignment/>
      <protection/>
    </xf>
    <xf numFmtId="0" fontId="8" fillId="0" borderId="11" xfId="54" applyFont="1" applyFill="1" applyBorder="1" applyAlignment="1">
      <alignment horizontal="center" vertical="center" textRotation="90" wrapText="1"/>
      <protection/>
    </xf>
    <xf numFmtId="0" fontId="8" fillId="33" borderId="10" xfId="54" applyFont="1" applyFill="1" applyBorder="1" applyAlignment="1">
      <alignment horizontal="center" vertical="center" textRotation="90" wrapText="1"/>
      <protection/>
    </xf>
    <xf numFmtId="49" fontId="8" fillId="0" borderId="10" xfId="55" applyNumberFormat="1" applyFont="1" applyFill="1" applyBorder="1" applyAlignment="1" applyProtection="1">
      <alignment horizontal="left" vertical="top" wrapText="1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8" fillId="0" borderId="11" xfId="55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Alignment="1">
      <alignment wrapText="1"/>
      <protection/>
    </xf>
    <xf numFmtId="0" fontId="8" fillId="0" borderId="0" xfId="58" applyFont="1" applyFill="1" applyAlignment="1">
      <alignment vertical="center"/>
      <protection/>
    </xf>
    <xf numFmtId="0" fontId="36" fillId="33" borderId="0" xfId="62" applyFont="1" applyFill="1" applyAlignment="1">
      <alignment vertical="top"/>
      <protection/>
    </xf>
    <xf numFmtId="0" fontId="9" fillId="33" borderId="0" xfId="62" applyFont="1" applyFill="1" applyAlignment="1">
      <alignment horizontal="right" vertical="top"/>
      <protection/>
    </xf>
    <xf numFmtId="0" fontId="9" fillId="0" borderId="0" xfId="62" applyFont="1" applyFill="1" applyAlignment="1">
      <alignment horizontal="right" vertical="top"/>
      <protection/>
    </xf>
    <xf numFmtId="0" fontId="9" fillId="0" borderId="0" xfId="62" applyFont="1" applyFill="1" applyAlignment="1">
      <alignment vertical="top"/>
      <protection/>
    </xf>
    <xf numFmtId="0" fontId="36" fillId="0" borderId="0" xfId="62" applyFont="1" applyFill="1" applyAlignment="1">
      <alignment horizontal="center" vertical="top"/>
      <protection/>
    </xf>
    <xf numFmtId="0" fontId="36" fillId="33" borderId="0" xfId="62" applyFont="1" applyFill="1" applyAlignment="1">
      <alignment horizontal="center" vertical="top"/>
      <protection/>
    </xf>
    <xf numFmtId="2" fontId="8" fillId="33" borderId="0" xfId="54" applyNumberFormat="1" applyFont="1" applyFill="1">
      <alignment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textRotation="90" wrapText="1"/>
      <protection/>
    </xf>
    <xf numFmtId="49" fontId="8" fillId="0" borderId="11" xfId="55" applyNumberFormat="1" applyFont="1" applyFill="1" applyBorder="1" applyAlignment="1" applyProtection="1">
      <alignment horizontal="center" vertical="top" wrapText="1"/>
      <protection/>
    </xf>
    <xf numFmtId="49" fontId="8" fillId="0" borderId="10" xfId="55" applyNumberFormat="1" applyFont="1" applyFill="1" applyBorder="1" applyAlignment="1" applyProtection="1">
      <alignment horizontal="left" vertical="center" wrapText="1"/>
      <protection/>
    </xf>
    <xf numFmtId="0" fontId="8" fillId="0" borderId="10" xfId="55" applyNumberFormat="1" applyFont="1" applyFill="1" applyBorder="1" applyAlignment="1" applyProtection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center" vertical="center" wrapText="1"/>
      <protection/>
    </xf>
    <xf numFmtId="49" fontId="8" fillId="0" borderId="0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65" fontId="8" fillId="0" borderId="0" xfId="54" applyNumberFormat="1" applyFont="1" applyFill="1" applyBorder="1" applyAlignment="1">
      <alignment horizontal="center" vertical="center" wrapText="1"/>
      <protection/>
    </xf>
    <xf numFmtId="165" fontId="8" fillId="33" borderId="0" xfId="54" applyNumberFormat="1" applyFont="1" applyFill="1" applyBorder="1" applyAlignment="1">
      <alignment horizontal="center" vertical="center" wrapText="1"/>
      <protection/>
    </xf>
    <xf numFmtId="0" fontId="8" fillId="33" borderId="0" xfId="58" applyFont="1" applyFill="1" applyAlignment="1">
      <alignment vertical="center"/>
      <protection/>
    </xf>
    <xf numFmtId="0" fontId="8" fillId="0" borderId="10" xfId="62" applyFont="1" applyFill="1" applyBorder="1" applyAlignment="1">
      <alignment horizontal="center" vertical="center" textRotation="90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/>
      <protection/>
    </xf>
    <xf numFmtId="0" fontId="8" fillId="0" borderId="0" xfId="62" applyFont="1">
      <alignment/>
      <protection/>
    </xf>
    <xf numFmtId="166" fontId="8" fillId="0" borderId="10" xfId="62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0" xfId="58" applyFont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/>
      <protection/>
    </xf>
    <xf numFmtId="49" fontId="8" fillId="0" borderId="10" xfId="62" applyNumberFormat="1" applyFont="1" applyFill="1" applyBorder="1" applyAlignment="1">
      <alignment horizontal="center"/>
      <protection/>
    </xf>
    <xf numFmtId="0" fontId="8" fillId="0" borderId="0" xfId="57" applyFont="1">
      <alignment/>
      <protection/>
    </xf>
    <xf numFmtId="2" fontId="8" fillId="0" borderId="10" xfId="61" applyNumberFormat="1" applyFont="1" applyFill="1" applyBorder="1" applyAlignment="1">
      <alignment horizontal="center" vertical="center" textRotation="90" wrapText="1"/>
      <protection/>
    </xf>
    <xf numFmtId="2" fontId="8" fillId="0" borderId="10" xfId="54" applyNumberFormat="1" applyFont="1" applyFill="1" applyBorder="1" applyAlignment="1">
      <alignment horizontal="center" vertical="center" textRotation="90" wrapText="1"/>
      <protection/>
    </xf>
    <xf numFmtId="2" fontId="8" fillId="0" borderId="0" xfId="61" applyNumberFormat="1" applyFont="1" applyFill="1" applyBorder="1" applyAlignment="1">
      <alignment horizontal="center" vertical="center" textRotation="90" wrapText="1"/>
      <protection/>
    </xf>
    <xf numFmtId="2" fontId="8" fillId="0" borderId="0" xfId="54" applyNumberFormat="1" applyFont="1" applyFill="1" applyBorder="1" applyAlignment="1">
      <alignment horizontal="center" vertical="center" textRotation="90" wrapText="1"/>
      <protection/>
    </xf>
    <xf numFmtId="49" fontId="8" fillId="0" borderId="10" xfId="61" applyNumberFormat="1" applyFont="1" applyFill="1" applyBorder="1" applyAlignment="1">
      <alignment horizontal="center" vertical="center"/>
      <protection/>
    </xf>
    <xf numFmtId="49" fontId="8" fillId="0" borderId="0" xfId="54" applyNumberFormat="1" applyFont="1" applyFill="1">
      <alignment/>
      <protection/>
    </xf>
    <xf numFmtId="0" fontId="8" fillId="0" borderId="10" xfId="61" applyFont="1" applyFill="1" applyBorder="1" applyAlignment="1">
      <alignment horizontal="center" vertical="center"/>
      <protection/>
    </xf>
    <xf numFmtId="1" fontId="8" fillId="0" borderId="10" xfId="61" applyNumberFormat="1" applyFont="1" applyFill="1" applyBorder="1" applyAlignment="1">
      <alignment horizontal="center" vertical="center"/>
      <protection/>
    </xf>
    <xf numFmtId="165" fontId="8" fillId="0" borderId="10" xfId="61" applyNumberFormat="1" applyFont="1" applyFill="1" applyBorder="1" applyAlignment="1">
      <alignment horizontal="center" vertical="center"/>
      <protection/>
    </xf>
    <xf numFmtId="167" fontId="8" fillId="0" borderId="10" xfId="61" applyNumberFormat="1" applyFont="1" applyFill="1" applyBorder="1" applyAlignment="1">
      <alignment horizontal="center" vertical="center"/>
      <protection/>
    </xf>
    <xf numFmtId="167" fontId="8" fillId="0" borderId="10" xfId="54" applyNumberFormat="1" applyFont="1" applyFill="1" applyBorder="1" applyAlignment="1">
      <alignment horizontal="center" vertical="center" wrapText="1"/>
      <protection/>
    </xf>
    <xf numFmtId="167" fontId="8" fillId="0" borderId="10" xfId="62" applyNumberFormat="1" applyFont="1" applyFill="1" applyBorder="1" applyAlignment="1">
      <alignment horizontal="center" vertical="center"/>
      <protection/>
    </xf>
    <xf numFmtId="2" fontId="8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vertical="top"/>
      <protection/>
    </xf>
    <xf numFmtId="0" fontId="8" fillId="0" borderId="0" xfId="52" applyFont="1" applyFill="1">
      <alignment/>
      <protection/>
    </xf>
    <xf numFmtId="0" fontId="8" fillId="0" borderId="10" xfId="61" applyFont="1" applyFill="1" applyBorder="1" applyAlignment="1">
      <alignment horizontal="center" vertical="center" textRotation="90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9" fillId="0" borderId="0" xfId="62" applyFont="1" applyFill="1" applyAlignment="1">
      <alignment horizontal="right" vertical="top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2" fontId="8" fillId="0" borderId="10" xfId="62" applyNumberFormat="1" applyFont="1" applyFill="1" applyBorder="1" applyAlignment="1">
      <alignment horizontal="center" vertical="center"/>
      <protection/>
    </xf>
    <xf numFmtId="0" fontId="76" fillId="0" borderId="17" xfId="62" applyFont="1" applyBorder="1" applyAlignment="1">
      <alignment horizontal="center" wrapText="1"/>
      <protection/>
    </xf>
    <xf numFmtId="0" fontId="77" fillId="0" borderId="0" xfId="62" applyFont="1" applyFill="1" applyBorder="1" applyAlignment="1">
      <alignment horizontal="center"/>
      <protection/>
    </xf>
    <xf numFmtId="49" fontId="70" fillId="0" borderId="17" xfId="62" applyNumberFormat="1" applyFont="1" applyFill="1" applyBorder="1" applyAlignment="1">
      <alignment horizontal="center"/>
      <protection/>
    </xf>
    <xf numFmtId="0" fontId="70" fillId="0" borderId="17" xfId="62" applyFont="1" applyFill="1" applyBorder="1" applyAlignment="1">
      <alignment horizontal="center"/>
      <protection/>
    </xf>
    <xf numFmtId="0" fontId="70" fillId="0" borderId="0" xfId="62" applyFont="1" applyFill="1" applyAlignment="1">
      <alignment horizontal="center"/>
      <protection/>
    </xf>
    <xf numFmtId="0" fontId="77" fillId="0" borderId="0" xfId="62" applyFont="1" applyFill="1" applyAlignment="1">
      <alignment horizontal="center"/>
      <protection/>
    </xf>
    <xf numFmtId="0" fontId="76" fillId="0" borderId="17" xfId="62" applyFont="1" applyFill="1" applyBorder="1" applyAlignment="1">
      <alignment horizontal="center" wrapText="1"/>
      <protection/>
    </xf>
    <xf numFmtId="0" fontId="77" fillId="0" borderId="0" xfId="62" applyFont="1" applyBorder="1" applyAlignment="1">
      <alignment horizontal="center"/>
      <protection/>
    </xf>
    <xf numFmtId="0" fontId="70" fillId="0" borderId="0" xfId="62" applyFont="1" applyBorder="1" applyAlignment="1">
      <alignment horizontal="left" vertical="top" wrapText="1"/>
      <protection/>
    </xf>
    <xf numFmtId="0" fontId="70" fillId="0" borderId="0" xfId="62" applyFont="1" applyBorder="1" applyAlignment="1">
      <alignment horizontal="left" vertical="top"/>
      <protection/>
    </xf>
    <xf numFmtId="0" fontId="70" fillId="0" borderId="0" xfId="62" applyFont="1" applyBorder="1" applyAlignment="1">
      <alignment horizontal="center"/>
      <protection/>
    </xf>
    <xf numFmtId="0" fontId="70" fillId="0" borderId="0" xfId="62" applyFont="1" applyAlignment="1">
      <alignment horizontal="left" wrapText="1"/>
      <protection/>
    </xf>
    <xf numFmtId="0" fontId="0" fillId="0" borderId="0" xfId="62" applyFill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72" fillId="0" borderId="0" xfId="62" applyFont="1" applyAlignment="1">
      <alignment horizontal="left"/>
      <protection/>
    </xf>
    <xf numFmtId="0" fontId="70" fillId="0" borderId="0" xfId="62" applyFont="1" applyBorder="1" applyAlignment="1">
      <alignment horizontal="left" wrapText="1"/>
      <protection/>
    </xf>
    <xf numFmtId="0" fontId="0" fillId="0" borderId="0" xfId="62" applyBorder="1" applyAlignment="1">
      <alignment horizontal="left" wrapText="1"/>
      <protection/>
    </xf>
    <xf numFmtId="0" fontId="0" fillId="0" borderId="17" xfId="62" applyBorder="1" applyAlignment="1">
      <alignment horizontal="left" wrapText="1"/>
      <protection/>
    </xf>
    <xf numFmtId="0" fontId="70" fillId="0" borderId="17" xfId="62" applyFont="1" applyBorder="1" applyAlignment="1">
      <alignment horizontal="center"/>
      <protection/>
    </xf>
    <xf numFmtId="0" fontId="72" fillId="0" borderId="0" xfId="62" applyFont="1" applyBorder="1" applyAlignment="1">
      <alignment horizontal="center" vertical="top" wrapText="1"/>
      <protection/>
    </xf>
    <xf numFmtId="0" fontId="72" fillId="0" borderId="18" xfId="62" applyFont="1" applyBorder="1" applyAlignment="1">
      <alignment horizontal="center" vertical="top" wrapText="1"/>
      <protection/>
    </xf>
    <xf numFmtId="0" fontId="72" fillId="0" borderId="0" xfId="62" applyFont="1" applyAlignment="1">
      <alignment horizontal="center" vertical="top" wrapText="1"/>
      <protection/>
    </xf>
    <xf numFmtId="0" fontId="72" fillId="0" borderId="0" xfId="62" applyFont="1" applyAlignment="1">
      <alignment horizontal="left" wrapText="1"/>
      <protection/>
    </xf>
    <xf numFmtId="0" fontId="30" fillId="0" borderId="0" xfId="54" applyFont="1" applyFill="1" applyBorder="1" applyAlignment="1">
      <alignment horizontal="center" vertical="top"/>
      <protection/>
    </xf>
    <xf numFmtId="0" fontId="30" fillId="0" borderId="0" xfId="54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9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33" borderId="20" xfId="54" applyFont="1" applyFill="1" applyBorder="1" applyAlignment="1">
      <alignment horizontal="center" vertical="center" wrapText="1"/>
      <protection/>
    </xf>
    <xf numFmtId="0" fontId="8" fillId="33" borderId="21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wrapText="1"/>
      <protection/>
    </xf>
    <xf numFmtId="0" fontId="8" fillId="0" borderId="0" xfId="54" applyFont="1" applyFill="1">
      <alignment/>
      <protection/>
    </xf>
    <xf numFmtId="0" fontId="10" fillId="0" borderId="0" xfId="53" applyFont="1" applyFill="1" applyAlignment="1">
      <alignment horizontal="left" vertical="center" wrapText="1"/>
      <protection/>
    </xf>
    <xf numFmtId="0" fontId="10" fillId="0" borderId="0" xfId="54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 wrapText="1"/>
      <protection/>
    </xf>
    <xf numFmtId="0" fontId="7" fillId="0" borderId="0" xfId="54" applyFont="1" applyFill="1" applyAlignment="1">
      <alignment horizontal="center"/>
      <protection/>
    </xf>
    <xf numFmtId="0" fontId="8" fillId="33" borderId="22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8" fillId="0" borderId="2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textRotation="90" wrapText="1"/>
      <protection/>
    </xf>
    <xf numFmtId="0" fontId="9" fillId="0" borderId="0" xfId="54" applyFont="1" applyFill="1" applyAlignment="1">
      <alignment horizontal="center"/>
      <protection/>
    </xf>
    <xf numFmtId="0" fontId="8" fillId="33" borderId="16" xfId="54" applyFont="1" applyFill="1" applyBorder="1" applyAlignment="1">
      <alignment horizontal="center" vertical="center" wrapText="1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0" fontId="9" fillId="0" borderId="0" xfId="62" applyFont="1" applyFill="1" applyAlignment="1">
      <alignment horizontal="right" vertical="top"/>
      <protection/>
    </xf>
    <xf numFmtId="0" fontId="8" fillId="0" borderId="0" xfId="54" applyFont="1" applyFill="1" applyAlignment="1">
      <alignment horizontal="center"/>
      <protection/>
    </xf>
    <xf numFmtId="0" fontId="9" fillId="0" borderId="0" xfId="62" applyFont="1" applyFill="1" applyAlignment="1">
      <alignment horizontal="center" vertical="center"/>
      <protection/>
    </xf>
    <xf numFmtId="0" fontId="18" fillId="0" borderId="0" xfId="62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19" fillId="0" borderId="11" xfId="62" applyFont="1" applyFill="1" applyBorder="1" applyAlignment="1">
      <alignment horizontal="center" vertical="center" wrapText="1"/>
      <protection/>
    </xf>
    <xf numFmtId="0" fontId="19" fillId="0" borderId="14" xfId="62" applyFont="1" applyFill="1" applyBorder="1" applyAlignment="1">
      <alignment horizontal="center"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19" fillId="0" borderId="15" xfId="62" applyFont="1" applyFill="1" applyBorder="1" applyAlignment="1">
      <alignment horizontal="center" vertical="center" wrapText="1"/>
      <protection/>
    </xf>
    <xf numFmtId="0" fontId="73" fillId="0" borderId="0" xfId="62" applyFont="1" applyFill="1" applyAlignment="1">
      <alignment horizontal="right" vertical="top"/>
      <protection/>
    </xf>
    <xf numFmtId="0" fontId="9" fillId="0" borderId="0" xfId="62" applyFont="1" applyFill="1" applyAlignment="1">
      <alignment horizontal="right"/>
      <protection/>
    </xf>
    <xf numFmtId="0" fontId="9" fillId="0" borderId="0" xfId="58" applyFont="1" applyFill="1" applyAlignment="1">
      <alignment horizontal="right" vertical="center"/>
      <protection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0" xfId="62" applyFont="1" applyAlignment="1">
      <alignment horizontal="center" vertical="top"/>
      <protection/>
    </xf>
    <xf numFmtId="0" fontId="7" fillId="0" borderId="17" xfId="54" applyFont="1" applyFill="1" applyBorder="1" applyAlignment="1">
      <alignment horizontal="center"/>
      <protection/>
    </xf>
    <xf numFmtId="0" fontId="10" fillId="0" borderId="0" xfId="53" applyFont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horizontal="center" vertical="top"/>
      <protection/>
    </xf>
    <xf numFmtId="0" fontId="8" fillId="0" borderId="0" xfId="62" applyFont="1" applyFill="1" applyAlignment="1">
      <alignment horizontal="center" vertical="top"/>
      <protection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/>
      <protection/>
    </xf>
    <xf numFmtId="0" fontId="4" fillId="0" borderId="0" xfId="62" applyFont="1" applyFill="1" applyAlignment="1">
      <alignment horizontal="center" vertical="center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14" xfId="61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wrapText="1"/>
      <protection/>
    </xf>
    <xf numFmtId="2" fontId="8" fillId="0" borderId="0" xfId="62" applyNumberFormat="1" applyFont="1" applyFill="1" applyAlignment="1">
      <alignment horizontal="center" vertical="top"/>
      <protection/>
    </xf>
    <xf numFmtId="2" fontId="8" fillId="0" borderId="10" xfId="61" applyNumberFormat="1" applyFont="1" applyFill="1" applyBorder="1" applyAlignment="1">
      <alignment horizontal="center" vertical="center" wrapText="1"/>
      <protection/>
    </xf>
    <xf numFmtId="2" fontId="8" fillId="0" borderId="10" xfId="61" applyNumberFormat="1" applyFont="1" applyFill="1" applyBorder="1" applyAlignment="1">
      <alignment horizontal="center" vertical="center"/>
      <protection/>
    </xf>
    <xf numFmtId="2" fontId="8" fillId="0" borderId="23" xfId="61" applyNumberFormat="1" applyFont="1" applyFill="1" applyBorder="1" applyAlignment="1">
      <alignment horizontal="center" vertical="center"/>
      <protection/>
    </xf>
    <xf numFmtId="2" fontId="8" fillId="0" borderId="18" xfId="61" applyNumberFormat="1" applyFont="1" applyFill="1" applyBorder="1" applyAlignment="1">
      <alignment horizontal="center" vertical="center"/>
      <protection/>
    </xf>
    <xf numFmtId="2" fontId="8" fillId="0" borderId="20" xfId="61" applyNumberFormat="1" applyFont="1" applyFill="1" applyBorder="1" applyAlignment="1">
      <alignment horizontal="center" vertical="center"/>
      <protection/>
    </xf>
    <xf numFmtId="2" fontId="8" fillId="0" borderId="24" xfId="61" applyNumberFormat="1" applyFont="1" applyFill="1" applyBorder="1" applyAlignment="1">
      <alignment horizontal="center" vertical="center"/>
      <protection/>
    </xf>
    <xf numFmtId="2" fontId="8" fillId="0" borderId="17" xfId="61" applyNumberFormat="1" applyFont="1" applyFill="1" applyBorder="1" applyAlignment="1">
      <alignment horizontal="center" vertical="center"/>
      <protection/>
    </xf>
    <xf numFmtId="2" fontId="8" fillId="0" borderId="21" xfId="61" applyNumberFormat="1" applyFont="1" applyFill="1" applyBorder="1" applyAlignment="1">
      <alignment horizontal="center" vertical="center"/>
      <protection/>
    </xf>
    <xf numFmtId="2" fontId="8" fillId="0" borderId="16" xfId="65" applyNumberFormat="1" applyFont="1" applyFill="1" applyBorder="1" applyAlignment="1">
      <alignment horizontal="center" vertical="center"/>
      <protection/>
    </xf>
    <xf numFmtId="2" fontId="8" fillId="0" borderId="19" xfId="65" applyNumberFormat="1" applyFont="1" applyFill="1" applyBorder="1" applyAlignment="1">
      <alignment horizontal="center" vertical="center"/>
      <protection/>
    </xf>
    <xf numFmtId="2" fontId="8" fillId="0" borderId="15" xfId="65" applyNumberFormat="1" applyFont="1" applyFill="1" applyBorder="1" applyAlignment="1">
      <alignment horizontal="center" vertical="center"/>
      <protection/>
    </xf>
    <xf numFmtId="2" fontId="8" fillId="0" borderId="0" xfId="61" applyNumberFormat="1" applyFont="1" applyFill="1" applyBorder="1" applyAlignment="1">
      <alignment horizontal="center" vertical="center"/>
      <protection/>
    </xf>
    <xf numFmtId="2" fontId="8" fillId="0" borderId="0" xfId="61" applyNumberFormat="1" applyFont="1" applyFill="1" applyBorder="1" applyAlignment="1">
      <alignment horizontal="center" vertical="center" wrapText="1"/>
      <protection/>
    </xf>
    <xf numFmtId="2" fontId="10" fillId="0" borderId="0" xfId="61" applyNumberFormat="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21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19" xfId="54" applyFont="1" applyFill="1" applyBorder="1" applyAlignment="1">
      <alignment horizontal="center" vertical="center"/>
      <protection/>
    </xf>
    <xf numFmtId="0" fontId="8" fillId="0" borderId="15" xfId="54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166" fontId="8" fillId="0" borderId="10" xfId="59" applyNumberFormat="1" applyFont="1" applyFill="1" applyBorder="1" applyAlignment="1">
      <alignment horizontal="left" vertical="center" wrapText="1"/>
      <protection/>
    </xf>
    <xf numFmtId="49" fontId="24" fillId="0" borderId="10" xfId="59" applyNumberFormat="1" applyFont="1" applyFill="1" applyBorder="1" applyAlignment="1">
      <alignment horizontal="center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 wrapText="1"/>
      <protection/>
    </xf>
    <xf numFmtId="0" fontId="9" fillId="0" borderId="0" xfId="59" applyFont="1" applyFill="1" applyAlignment="1">
      <alignment horizontal="center" wrapText="1"/>
      <protection/>
    </xf>
    <xf numFmtId="0" fontId="29" fillId="0" borderId="0" xfId="62" applyFont="1" applyFill="1" applyAlignment="1">
      <alignment horizontal="center" vertical="center"/>
      <protection/>
    </xf>
    <xf numFmtId="166" fontId="23" fillId="0" borderId="10" xfId="59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2 2" xfId="55"/>
    <cellStyle name="Обычный 2 26 2" xfId="56"/>
    <cellStyle name="Обычный 2 3" xfId="57"/>
    <cellStyle name="Обычный 3" xfId="58"/>
    <cellStyle name="Обычный 3 2" xfId="59"/>
    <cellStyle name="Обычный 4" xfId="60"/>
    <cellStyle name="Обычный 5" xfId="61"/>
    <cellStyle name="Обычный 7" xfId="62"/>
    <cellStyle name="Обычный 8" xfId="63"/>
    <cellStyle name="Обычный_Формат МЭ  - (кор  08 09 2010) 2" xfId="64"/>
    <cellStyle name="Обычный_Форматы по компаниям_last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BG57"/>
  <sheetViews>
    <sheetView tabSelected="1" view="pageBreakPreview" zoomScale="80" zoomScaleSheetLayoutView="80" zoomScalePageLayoutView="0" workbookViewId="0" topLeftCell="A1">
      <selection activeCell="BI11" sqref="BI11"/>
    </sheetView>
  </sheetViews>
  <sheetFormatPr defaultColWidth="9.140625" defaultRowHeight="15"/>
  <cols>
    <col min="1" max="1" width="1.7109375" style="1" customWidth="1"/>
    <col min="2" max="57" width="2.140625" style="1" customWidth="1"/>
    <col min="58" max="59" width="1.7109375" style="1" customWidth="1"/>
    <col min="60" max="16384" width="9.140625" style="1" customWidth="1"/>
  </cols>
  <sheetData>
    <row r="3" spans="2:57" ht="43.5" customHeight="1">
      <c r="B3" s="300" t="s">
        <v>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</row>
    <row r="4" spans="2:57" s="2" customFormat="1" ht="10.5" customHeight="1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</row>
    <row r="5" spans="2:57" s="3" customFormat="1" ht="18.75">
      <c r="B5" s="302" t="s">
        <v>552</v>
      </c>
      <c r="C5" s="302"/>
      <c r="D5" s="302"/>
      <c r="E5" s="235"/>
      <c r="F5" s="303" t="s">
        <v>536</v>
      </c>
      <c r="G5" s="303"/>
      <c r="H5" s="303"/>
      <c r="I5" s="303"/>
      <c r="J5" s="303"/>
      <c r="K5" s="303"/>
      <c r="L5" s="304">
        <v>202</v>
      </c>
      <c r="M5" s="304"/>
      <c r="N5" s="304"/>
      <c r="O5" s="303">
        <v>1</v>
      </c>
      <c r="P5" s="303"/>
      <c r="Q5" s="3" t="s">
        <v>2</v>
      </c>
      <c r="AX5" s="236" t="s">
        <v>3</v>
      </c>
      <c r="AY5" s="236"/>
      <c r="AZ5" s="303">
        <v>215</v>
      </c>
      <c r="BA5" s="303"/>
      <c r="BB5" s="303"/>
      <c r="BC5" s="303"/>
      <c r="BD5" s="303"/>
      <c r="BE5" s="303"/>
    </row>
    <row r="6" spans="2:57" s="2" customFormat="1" ht="13.5" customHeight="1">
      <c r="B6" s="305" t="s">
        <v>4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05" t="s">
        <v>5</v>
      </c>
      <c r="AY6" s="305"/>
      <c r="AZ6" s="305"/>
      <c r="BA6" s="305"/>
      <c r="BB6" s="305"/>
      <c r="BC6" s="305"/>
      <c r="BD6" s="305"/>
      <c r="BE6" s="305"/>
    </row>
    <row r="7" spans="1:59" ht="36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</row>
    <row r="8" spans="1:59" s="8" customFormat="1" ht="132" customHeight="1">
      <c r="A8" s="7"/>
      <c r="B8" s="306" t="s">
        <v>553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7"/>
      <c r="BG8" s="7"/>
    </row>
    <row r="9" spans="1:59" ht="12" customHeight="1">
      <c r="A9" s="5"/>
      <c r="B9" s="307" t="s">
        <v>6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5"/>
      <c r="BG9" s="5"/>
    </row>
    <row r="10" spans="1:59" ht="42.75" customHeight="1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5"/>
      <c r="BG10" s="5"/>
    </row>
    <row r="11" spans="1:59" ht="64.5" customHeight="1">
      <c r="A11" s="5"/>
      <c r="B11" s="308" t="s">
        <v>560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5"/>
      <c r="BG11" s="5"/>
    </row>
    <row r="12" spans="1:59" ht="33.75" customHeight="1">
      <c r="A12" s="5"/>
      <c r="B12" s="310" t="s">
        <v>7</v>
      </c>
      <c r="C12" s="310"/>
      <c r="D12" s="310"/>
      <c r="E12" s="310"/>
      <c r="F12" s="310"/>
      <c r="G12" s="310"/>
      <c r="H12" s="310"/>
      <c r="I12" s="310"/>
      <c r="J12" s="311" t="s">
        <v>551</v>
      </c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5"/>
      <c r="BG12" s="5"/>
    </row>
    <row r="13" spans="1:59" ht="54.75" customHeight="1">
      <c r="A13" s="5"/>
      <c r="B13" s="6"/>
      <c r="C13" s="6"/>
      <c r="D13" s="6"/>
      <c r="E13" s="6"/>
      <c r="F13" s="6"/>
      <c r="G13" s="6"/>
      <c r="H13" s="6"/>
      <c r="I13" s="6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5"/>
      <c r="BG13" s="5"/>
    </row>
    <row r="14" spans="1:59" s="2" customFormat="1" ht="18.75">
      <c r="A14" s="10"/>
      <c r="B14" s="10"/>
      <c r="C14" s="10"/>
      <c r="D14" s="10"/>
      <c r="E14" s="10"/>
      <c r="F14" s="10"/>
      <c r="G14" s="10"/>
      <c r="H14" s="10"/>
      <c r="I14" s="10"/>
      <c r="J14" s="304" t="s">
        <v>8</v>
      </c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3">
        <v>1</v>
      </c>
      <c r="AD14" s="303"/>
      <c r="AE14" s="303"/>
      <c r="AF14" s="312" t="s">
        <v>9</v>
      </c>
      <c r="AG14" s="312"/>
      <c r="AH14" s="313">
        <v>12</v>
      </c>
      <c r="AI14" s="313"/>
      <c r="AJ14" s="313"/>
      <c r="AK14" s="11"/>
      <c r="AL14" s="11"/>
      <c r="AM14" s="11"/>
      <c r="AN14" s="11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ht="15" customHeight="1">
      <c r="A16" s="5"/>
      <c r="B16" s="315" t="s">
        <v>10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ht="15">
      <c r="A17" s="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ht="15">
      <c r="A18" s="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ht="18.75">
      <c r="A19" s="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6"/>
      <c r="BF19" s="6"/>
      <c r="BG19" s="5"/>
    </row>
    <row r="20" spans="1:59" ht="15" customHeight="1">
      <c r="A20" s="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5"/>
      <c r="BG20" s="5"/>
    </row>
    <row r="21" spans="1:59" ht="18.75">
      <c r="A21" s="5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318" t="s">
        <v>475</v>
      </c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6"/>
      <c r="BF21" s="5"/>
      <c r="BG21" s="5"/>
    </row>
    <row r="22" spans="1:59" ht="15" customHeight="1">
      <c r="A22" s="5"/>
      <c r="B22" s="319" t="s">
        <v>11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320" t="s">
        <v>12</v>
      </c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12"/>
      <c r="BF22" s="5"/>
      <c r="BG22" s="5"/>
    </row>
    <row r="23" spans="1:59" ht="15">
      <c r="A23" s="5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12"/>
      <c r="BF23" s="5"/>
      <c r="BG23" s="5"/>
    </row>
    <row r="24" spans="1:59" ht="12.75" customHeight="1">
      <c r="A24" s="5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ht="12.75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ht="12.7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ht="15">
      <c r="A29" s="5"/>
      <c r="B29" s="322" t="s">
        <v>13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ht="31.5" customHeight="1">
      <c r="A30" s="5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ht="15">
      <c r="A31" s="5"/>
      <c r="B31" s="314" t="s">
        <v>476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/>
  <mergeCells count="25">
    <mergeCell ref="B31:AE31"/>
    <mergeCell ref="B16:AE21"/>
    <mergeCell ref="AP19:BD19"/>
    <mergeCell ref="AP21:BD21"/>
    <mergeCell ref="B22:AE24"/>
    <mergeCell ref="AP22:BD23"/>
    <mergeCell ref="B29:AE30"/>
    <mergeCell ref="B12:I12"/>
    <mergeCell ref="J12:BE13"/>
    <mergeCell ref="J14:AB14"/>
    <mergeCell ref="AC14:AE14"/>
    <mergeCell ref="AF14:AG14"/>
    <mergeCell ref="AH14:AJ14"/>
    <mergeCell ref="B6:P6"/>
    <mergeCell ref="AX6:BE6"/>
    <mergeCell ref="B8:BE8"/>
    <mergeCell ref="B9:BE9"/>
    <mergeCell ref="B11:BE11"/>
    <mergeCell ref="B3:BE3"/>
    <mergeCell ref="B4:BE4"/>
    <mergeCell ref="B5:D5"/>
    <mergeCell ref="F5:K5"/>
    <mergeCell ref="L5:N5"/>
    <mergeCell ref="O5:P5"/>
    <mergeCell ref="AZ5:BE5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FF"/>
  </sheetPr>
  <dimension ref="A1:BO96"/>
  <sheetViews>
    <sheetView view="pageBreakPreview" zoomScale="67" zoomScaleNormal="75" zoomScaleSheetLayoutView="67" zoomScalePageLayoutView="0" workbookViewId="0" topLeftCell="C61">
      <selection activeCell="Y1" sqref="Y1:AL1"/>
    </sheetView>
  </sheetViews>
  <sheetFormatPr defaultColWidth="9.140625" defaultRowHeight="15"/>
  <cols>
    <col min="1" max="1" width="13.28125" style="97" customWidth="1"/>
    <col min="2" max="2" width="79.7109375" style="97" customWidth="1"/>
    <col min="3" max="3" width="18.8515625" style="97" customWidth="1"/>
    <col min="4" max="4" width="20.57421875" style="97" customWidth="1"/>
    <col min="5" max="5" width="8.7109375" style="97" customWidth="1"/>
    <col min="6" max="10" width="6.8515625" style="97" customWidth="1"/>
    <col min="11" max="11" width="20.57421875" style="97" customWidth="1"/>
    <col min="12" max="12" width="7.8515625" style="97" customWidth="1"/>
    <col min="13" max="17" width="6.8515625" style="97" customWidth="1"/>
    <col min="18" max="18" width="20.57421875" style="97" customWidth="1"/>
    <col min="19" max="19" width="8.421875" style="97" customWidth="1"/>
    <col min="20" max="24" width="6.8515625" style="97" customWidth="1"/>
    <col min="25" max="25" width="16.7109375" style="97" customWidth="1"/>
    <col min="26" max="26" width="8.8515625" style="97" customWidth="1"/>
    <col min="27" max="30" width="6.8515625" style="97" customWidth="1"/>
    <col min="31" max="31" width="11.00390625" style="97" customWidth="1"/>
    <col min="32" max="32" width="18.421875" style="97" customWidth="1"/>
    <col min="33" max="33" width="10.421875" style="97" customWidth="1"/>
    <col min="34" max="37" width="6.8515625" style="97" customWidth="1"/>
    <col min="38" max="38" width="11.421875" style="97" customWidth="1"/>
    <col min="39" max="39" width="4.00390625" style="97" customWidth="1"/>
    <col min="40" max="40" width="6.57421875" style="97" customWidth="1"/>
    <col min="41" max="41" width="18.421875" style="97" customWidth="1"/>
    <col min="42" max="42" width="24.28125" style="97" customWidth="1"/>
    <col min="43" max="43" width="14.421875" style="97" customWidth="1"/>
    <col min="44" max="44" width="25.57421875" style="97" customWidth="1"/>
    <col min="45" max="45" width="12.421875" style="97" customWidth="1"/>
    <col min="46" max="46" width="19.8515625" style="97" customWidth="1"/>
    <col min="47" max="48" width="4.7109375" style="97" customWidth="1"/>
    <col min="49" max="49" width="4.28125" style="97" customWidth="1"/>
    <col min="50" max="50" width="4.421875" style="97" customWidth="1"/>
    <col min="51" max="51" width="5.140625" style="97" customWidth="1"/>
    <col min="52" max="52" width="5.7109375" style="97" customWidth="1"/>
    <col min="53" max="53" width="6.28125" style="97" customWidth="1"/>
    <col min="54" max="54" width="6.57421875" style="97" customWidth="1"/>
    <col min="55" max="55" width="6.28125" style="97" customWidth="1"/>
    <col min="56" max="57" width="5.7109375" style="97" customWidth="1"/>
    <col min="58" max="58" width="14.7109375" style="97" customWidth="1"/>
    <col min="59" max="68" width="5.7109375" style="97" customWidth="1"/>
    <col min="69" max="16384" width="9.140625" style="97" customWidth="1"/>
  </cols>
  <sheetData>
    <row r="1" spans="17:38" s="94" customFormat="1" ht="18.75">
      <c r="Q1" s="89"/>
      <c r="R1" s="89"/>
      <c r="S1" s="90"/>
      <c r="T1" s="90"/>
      <c r="U1" s="90"/>
      <c r="V1" s="90"/>
      <c r="W1" s="90"/>
      <c r="X1" s="90"/>
      <c r="Y1" s="358" t="s">
        <v>547</v>
      </c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</row>
    <row r="2" spans="12:38" s="94" customFormat="1" ht="18.75">
      <c r="L2" s="399"/>
      <c r="M2" s="399"/>
      <c r="N2" s="399"/>
      <c r="O2" s="358" t="s">
        <v>558</v>
      </c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</row>
    <row r="3" spans="12:27" s="94" customFormat="1" ht="18.75">
      <c r="L3" s="95"/>
      <c r="M3" s="95"/>
      <c r="N3" s="95"/>
      <c r="O3" s="95"/>
      <c r="P3" s="95"/>
      <c r="Z3" s="360"/>
      <c r="AA3" s="360"/>
    </row>
    <row r="4" spans="1:38" s="94" customFormat="1" ht="18.75">
      <c r="A4" s="349" t="s">
        <v>498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</row>
    <row r="5" spans="1:38" s="94" customFormat="1" ht="18.75">
      <c r="A5" s="349" t="s">
        <v>503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</row>
    <row r="6" spans="1:38" ht="15.75">
      <c r="A6" s="394" t="s">
        <v>491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</row>
    <row r="7" spans="1:67" ht="18.75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58" ht="19.5" customHeight="1">
      <c r="A8" s="396" t="s">
        <v>14</v>
      </c>
      <c r="B8" s="392" t="s">
        <v>15</v>
      </c>
      <c r="C8" s="392" t="s">
        <v>193</v>
      </c>
      <c r="D8" s="393" t="s">
        <v>504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</row>
    <row r="9" spans="1:42" ht="43.5" customHeight="1">
      <c r="A9" s="397"/>
      <c r="B9" s="392"/>
      <c r="C9" s="392"/>
      <c r="D9" s="393" t="s">
        <v>271</v>
      </c>
      <c r="E9" s="393"/>
      <c r="F9" s="393"/>
      <c r="G9" s="393"/>
      <c r="H9" s="393"/>
      <c r="I9" s="393"/>
      <c r="J9" s="393"/>
      <c r="K9" s="393" t="s">
        <v>272</v>
      </c>
      <c r="L9" s="393"/>
      <c r="M9" s="393"/>
      <c r="N9" s="393"/>
      <c r="O9" s="393"/>
      <c r="P9" s="393"/>
      <c r="Q9" s="393"/>
      <c r="R9" s="393" t="s">
        <v>273</v>
      </c>
      <c r="S9" s="393"/>
      <c r="T9" s="393"/>
      <c r="U9" s="393"/>
      <c r="V9" s="393"/>
      <c r="W9" s="393"/>
      <c r="X9" s="393"/>
      <c r="Y9" s="393" t="s">
        <v>274</v>
      </c>
      <c r="Z9" s="393"/>
      <c r="AA9" s="393"/>
      <c r="AB9" s="393"/>
      <c r="AC9" s="393"/>
      <c r="AD9" s="393"/>
      <c r="AE9" s="393"/>
      <c r="AF9" s="392" t="s">
        <v>548</v>
      </c>
      <c r="AG9" s="392"/>
      <c r="AH9" s="392"/>
      <c r="AI9" s="392"/>
      <c r="AJ9" s="392"/>
      <c r="AK9" s="392"/>
      <c r="AL9" s="392"/>
      <c r="AM9" s="98"/>
      <c r="AN9" s="98"/>
      <c r="AO9" s="98"/>
      <c r="AP9" s="98"/>
    </row>
    <row r="10" spans="1:38" ht="43.5" customHeight="1">
      <c r="A10" s="397"/>
      <c r="B10" s="392"/>
      <c r="C10" s="392"/>
      <c r="D10" s="99" t="s">
        <v>255</v>
      </c>
      <c r="E10" s="393" t="s">
        <v>256</v>
      </c>
      <c r="F10" s="393"/>
      <c r="G10" s="393"/>
      <c r="H10" s="393"/>
      <c r="I10" s="393"/>
      <c r="J10" s="393"/>
      <c r="K10" s="99" t="s">
        <v>255</v>
      </c>
      <c r="L10" s="392" t="s">
        <v>256</v>
      </c>
      <c r="M10" s="392"/>
      <c r="N10" s="392"/>
      <c r="O10" s="392"/>
      <c r="P10" s="392"/>
      <c r="Q10" s="392"/>
      <c r="R10" s="99" t="s">
        <v>255</v>
      </c>
      <c r="S10" s="392" t="s">
        <v>256</v>
      </c>
      <c r="T10" s="392"/>
      <c r="U10" s="392"/>
      <c r="V10" s="392"/>
      <c r="W10" s="392"/>
      <c r="X10" s="392"/>
      <c r="Y10" s="99" t="s">
        <v>255</v>
      </c>
      <c r="Z10" s="392" t="s">
        <v>256</v>
      </c>
      <c r="AA10" s="392"/>
      <c r="AB10" s="392"/>
      <c r="AC10" s="392"/>
      <c r="AD10" s="392"/>
      <c r="AE10" s="392"/>
      <c r="AF10" s="99" t="s">
        <v>255</v>
      </c>
      <c r="AG10" s="392" t="s">
        <v>256</v>
      </c>
      <c r="AH10" s="392"/>
      <c r="AI10" s="392"/>
      <c r="AJ10" s="392"/>
      <c r="AK10" s="392"/>
      <c r="AL10" s="392"/>
    </row>
    <row r="11" spans="1:38" ht="87.75" customHeight="1">
      <c r="A11" s="398"/>
      <c r="B11" s="392"/>
      <c r="C11" s="392"/>
      <c r="D11" s="100" t="s">
        <v>257</v>
      </c>
      <c r="E11" s="100" t="s">
        <v>257</v>
      </c>
      <c r="F11" s="101" t="s">
        <v>258</v>
      </c>
      <c r="G11" s="101" t="s">
        <v>259</v>
      </c>
      <c r="H11" s="101" t="s">
        <v>260</v>
      </c>
      <c r="I11" s="101" t="s">
        <v>261</v>
      </c>
      <c r="J11" s="101" t="s">
        <v>262</v>
      </c>
      <c r="K11" s="100" t="s">
        <v>257</v>
      </c>
      <c r="L11" s="100" t="s">
        <v>257</v>
      </c>
      <c r="M11" s="101" t="s">
        <v>258</v>
      </c>
      <c r="N11" s="101" t="s">
        <v>259</v>
      </c>
      <c r="O11" s="101" t="s">
        <v>260</v>
      </c>
      <c r="P11" s="101" t="s">
        <v>261</v>
      </c>
      <c r="Q11" s="101" t="s">
        <v>262</v>
      </c>
      <c r="R11" s="100" t="s">
        <v>257</v>
      </c>
      <c r="S11" s="100" t="s">
        <v>257</v>
      </c>
      <c r="T11" s="101" t="s">
        <v>258</v>
      </c>
      <c r="U11" s="101" t="s">
        <v>259</v>
      </c>
      <c r="V11" s="101" t="s">
        <v>260</v>
      </c>
      <c r="W11" s="101" t="s">
        <v>261</v>
      </c>
      <c r="X11" s="101" t="s">
        <v>262</v>
      </c>
      <c r="Y11" s="100" t="s">
        <v>257</v>
      </c>
      <c r="Z11" s="100" t="s">
        <v>257</v>
      </c>
      <c r="AA11" s="101" t="s">
        <v>258</v>
      </c>
      <c r="AB11" s="101" t="s">
        <v>259</v>
      </c>
      <c r="AC11" s="101" t="s">
        <v>260</v>
      </c>
      <c r="AD11" s="101" t="s">
        <v>261</v>
      </c>
      <c r="AE11" s="101" t="s">
        <v>262</v>
      </c>
      <c r="AF11" s="100" t="s">
        <v>257</v>
      </c>
      <c r="AG11" s="100" t="s">
        <v>257</v>
      </c>
      <c r="AH11" s="101" t="s">
        <v>258</v>
      </c>
      <c r="AI11" s="101" t="s">
        <v>259</v>
      </c>
      <c r="AJ11" s="101" t="s">
        <v>260</v>
      </c>
      <c r="AK11" s="101" t="s">
        <v>261</v>
      </c>
      <c r="AL11" s="101" t="s">
        <v>262</v>
      </c>
    </row>
    <row r="12" spans="1:38" ht="15.75">
      <c r="A12" s="102">
        <v>1</v>
      </c>
      <c r="B12" s="102">
        <v>2</v>
      </c>
      <c r="C12" s="102">
        <v>3</v>
      </c>
      <c r="D12" s="103" t="s">
        <v>275</v>
      </c>
      <c r="E12" s="103" t="s">
        <v>276</v>
      </c>
      <c r="F12" s="103" t="s">
        <v>277</v>
      </c>
      <c r="G12" s="103" t="s">
        <v>278</v>
      </c>
      <c r="H12" s="103" t="s">
        <v>279</v>
      </c>
      <c r="I12" s="103" t="s">
        <v>280</v>
      </c>
      <c r="J12" s="103" t="s">
        <v>281</v>
      </c>
      <c r="K12" s="103" t="s">
        <v>282</v>
      </c>
      <c r="L12" s="103" t="s">
        <v>283</v>
      </c>
      <c r="M12" s="103" t="s">
        <v>284</v>
      </c>
      <c r="N12" s="103" t="s">
        <v>285</v>
      </c>
      <c r="O12" s="103" t="s">
        <v>286</v>
      </c>
      <c r="P12" s="103" t="s">
        <v>287</v>
      </c>
      <c r="Q12" s="103" t="s">
        <v>288</v>
      </c>
      <c r="R12" s="103" t="s">
        <v>289</v>
      </c>
      <c r="S12" s="103" t="s">
        <v>290</v>
      </c>
      <c r="T12" s="103" t="s">
        <v>291</v>
      </c>
      <c r="U12" s="103" t="s">
        <v>292</v>
      </c>
      <c r="V12" s="103" t="s">
        <v>293</v>
      </c>
      <c r="W12" s="103" t="s">
        <v>294</v>
      </c>
      <c r="X12" s="103" t="s">
        <v>295</v>
      </c>
      <c r="Y12" s="103" t="s">
        <v>296</v>
      </c>
      <c r="Z12" s="103" t="s">
        <v>297</v>
      </c>
      <c r="AA12" s="103" t="s">
        <v>298</v>
      </c>
      <c r="AB12" s="103" t="s">
        <v>299</v>
      </c>
      <c r="AC12" s="103" t="s">
        <v>300</v>
      </c>
      <c r="AD12" s="103" t="s">
        <v>301</v>
      </c>
      <c r="AE12" s="103" t="s">
        <v>302</v>
      </c>
      <c r="AF12" s="103" t="s">
        <v>303</v>
      </c>
      <c r="AG12" s="103" t="s">
        <v>304</v>
      </c>
      <c r="AH12" s="103" t="s">
        <v>305</v>
      </c>
      <c r="AI12" s="103" t="s">
        <v>306</v>
      </c>
      <c r="AJ12" s="103" t="s">
        <v>270</v>
      </c>
      <c r="AK12" s="103" t="s">
        <v>307</v>
      </c>
      <c r="AL12" s="103" t="s">
        <v>308</v>
      </c>
    </row>
    <row r="13" spans="1:38" s="213" customFormat="1" ht="15.75">
      <c r="A13" s="178" t="s">
        <v>36</v>
      </c>
      <c r="B13" s="179" t="s">
        <v>37</v>
      </c>
      <c r="C13" s="210" t="s">
        <v>38</v>
      </c>
      <c r="D13" s="211">
        <v>0</v>
      </c>
      <c r="E13" s="132">
        <v>1.4575</v>
      </c>
      <c r="F13" s="132">
        <v>0</v>
      </c>
      <c r="G13" s="132">
        <v>0</v>
      </c>
      <c r="H13" s="132">
        <v>0</v>
      </c>
      <c r="I13" s="132">
        <v>0</v>
      </c>
      <c r="J13" s="212">
        <v>0</v>
      </c>
      <c r="K13" s="211">
        <v>0</v>
      </c>
      <c r="L13" s="132">
        <v>24.5615</v>
      </c>
      <c r="M13" s="132">
        <v>0</v>
      </c>
      <c r="N13" s="132">
        <v>0</v>
      </c>
      <c r="O13" s="132">
        <v>0</v>
      </c>
      <c r="P13" s="132">
        <v>0</v>
      </c>
      <c r="Q13" s="212">
        <v>0</v>
      </c>
      <c r="R13" s="211">
        <v>0</v>
      </c>
      <c r="S13" s="132">
        <v>33.3515</v>
      </c>
      <c r="T13" s="132">
        <v>0</v>
      </c>
      <c r="U13" s="132">
        <v>0</v>
      </c>
      <c r="V13" s="132">
        <v>0</v>
      </c>
      <c r="W13" s="132">
        <v>0</v>
      </c>
      <c r="X13" s="212">
        <v>2</v>
      </c>
      <c r="Y13" s="211">
        <v>0</v>
      </c>
      <c r="Z13" s="132">
        <v>10.5795</v>
      </c>
      <c r="AA13" s="132">
        <v>0</v>
      </c>
      <c r="AB13" s="132">
        <v>0</v>
      </c>
      <c r="AC13" s="132">
        <v>3.175</v>
      </c>
      <c r="AD13" s="132">
        <v>0</v>
      </c>
      <c r="AE13" s="212">
        <v>567</v>
      </c>
      <c r="AF13" s="211">
        <v>0</v>
      </c>
      <c r="AG13" s="211">
        <v>69.94</v>
      </c>
      <c r="AH13" s="132">
        <v>0</v>
      </c>
      <c r="AI13" s="132">
        <v>0</v>
      </c>
      <c r="AJ13" s="132">
        <v>3.175</v>
      </c>
      <c r="AK13" s="132">
        <v>0</v>
      </c>
      <c r="AL13" s="212">
        <v>569</v>
      </c>
    </row>
    <row r="14" spans="1:38" s="213" customFormat="1" ht="15.75">
      <c r="A14" s="178" t="s">
        <v>40</v>
      </c>
      <c r="B14" s="179" t="s">
        <v>41</v>
      </c>
      <c r="C14" s="210" t="s">
        <v>38</v>
      </c>
      <c r="D14" s="211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212">
        <v>0</v>
      </c>
      <c r="K14" s="211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212">
        <v>0</v>
      </c>
      <c r="R14" s="211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212">
        <v>0</v>
      </c>
      <c r="Y14" s="211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212">
        <v>0</v>
      </c>
      <c r="AF14" s="211">
        <v>0</v>
      </c>
      <c r="AG14" s="211">
        <v>0</v>
      </c>
      <c r="AH14" s="132">
        <v>0</v>
      </c>
      <c r="AI14" s="132">
        <v>0</v>
      </c>
      <c r="AJ14" s="132">
        <v>0</v>
      </c>
      <c r="AK14" s="132">
        <v>0</v>
      </c>
      <c r="AL14" s="212">
        <v>0</v>
      </c>
    </row>
    <row r="15" spans="1:38" s="213" customFormat="1" ht="23.25" customHeight="1">
      <c r="A15" s="178" t="s">
        <v>42</v>
      </c>
      <c r="B15" s="179" t="s">
        <v>43</v>
      </c>
      <c r="C15" s="210" t="s">
        <v>38</v>
      </c>
      <c r="D15" s="211">
        <v>0</v>
      </c>
      <c r="E15" s="132">
        <v>1.4575</v>
      </c>
      <c r="F15" s="132">
        <v>0</v>
      </c>
      <c r="G15" s="132">
        <v>0</v>
      </c>
      <c r="H15" s="132">
        <v>0</v>
      </c>
      <c r="I15" s="132">
        <v>0</v>
      </c>
      <c r="J15" s="212">
        <v>0</v>
      </c>
      <c r="K15" s="211">
        <v>0</v>
      </c>
      <c r="L15" s="132">
        <v>18.801499999999997</v>
      </c>
      <c r="M15" s="132">
        <v>0</v>
      </c>
      <c r="N15" s="132">
        <v>0</v>
      </c>
      <c r="O15" s="132">
        <v>0</v>
      </c>
      <c r="P15" s="132">
        <v>0</v>
      </c>
      <c r="Q15" s="212">
        <v>0</v>
      </c>
      <c r="R15" s="211">
        <v>0</v>
      </c>
      <c r="S15" s="132">
        <v>18.801499999999997</v>
      </c>
      <c r="T15" s="132">
        <v>0</v>
      </c>
      <c r="U15" s="132">
        <v>0</v>
      </c>
      <c r="V15" s="132">
        <v>0</v>
      </c>
      <c r="W15" s="132">
        <v>0</v>
      </c>
      <c r="X15" s="212">
        <v>0</v>
      </c>
      <c r="Y15" s="211">
        <v>0</v>
      </c>
      <c r="Z15" s="132">
        <v>4.8195</v>
      </c>
      <c r="AA15" s="132">
        <v>0</v>
      </c>
      <c r="AB15" s="132">
        <v>0</v>
      </c>
      <c r="AC15" s="132">
        <v>3.175</v>
      </c>
      <c r="AD15" s="132">
        <v>0</v>
      </c>
      <c r="AE15" s="212">
        <v>560</v>
      </c>
      <c r="AF15" s="211">
        <v>0</v>
      </c>
      <c r="AG15" s="211">
        <v>43.88</v>
      </c>
      <c r="AH15" s="132">
        <v>0</v>
      </c>
      <c r="AI15" s="132">
        <v>0</v>
      </c>
      <c r="AJ15" s="132">
        <v>3.175</v>
      </c>
      <c r="AK15" s="132">
        <v>0</v>
      </c>
      <c r="AL15" s="212">
        <v>560</v>
      </c>
    </row>
    <row r="16" spans="1:38" s="213" customFormat="1" ht="39.75" customHeight="1">
      <c r="A16" s="178" t="s">
        <v>44</v>
      </c>
      <c r="B16" s="179" t="s">
        <v>45</v>
      </c>
      <c r="C16" s="210" t="s">
        <v>38</v>
      </c>
      <c r="D16" s="21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212">
        <v>0</v>
      </c>
      <c r="K16" s="211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212">
        <v>0</v>
      </c>
      <c r="R16" s="211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212">
        <v>0</v>
      </c>
      <c r="Y16" s="211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212">
        <v>0</v>
      </c>
      <c r="AF16" s="211">
        <v>0</v>
      </c>
      <c r="AG16" s="211">
        <v>0</v>
      </c>
      <c r="AH16" s="132">
        <v>0</v>
      </c>
      <c r="AI16" s="132">
        <v>0</v>
      </c>
      <c r="AJ16" s="132">
        <v>0</v>
      </c>
      <c r="AK16" s="132">
        <v>0</v>
      </c>
      <c r="AL16" s="212">
        <v>0</v>
      </c>
    </row>
    <row r="17" spans="1:38" s="213" customFormat="1" ht="23.25" customHeight="1">
      <c r="A17" s="178" t="s">
        <v>46</v>
      </c>
      <c r="B17" s="179" t="s">
        <v>47</v>
      </c>
      <c r="C17" s="210" t="s">
        <v>38</v>
      </c>
      <c r="D17" s="21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212">
        <v>0</v>
      </c>
      <c r="K17" s="211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212">
        <v>0</v>
      </c>
      <c r="R17" s="211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212">
        <v>0</v>
      </c>
      <c r="Y17" s="211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212">
        <v>0</v>
      </c>
      <c r="AF17" s="211">
        <v>0</v>
      </c>
      <c r="AG17" s="211">
        <v>0</v>
      </c>
      <c r="AH17" s="132">
        <v>0</v>
      </c>
      <c r="AI17" s="132">
        <v>0</v>
      </c>
      <c r="AJ17" s="132">
        <v>0</v>
      </c>
      <c r="AK17" s="132">
        <v>0</v>
      </c>
      <c r="AL17" s="212">
        <v>0</v>
      </c>
    </row>
    <row r="18" spans="1:38" s="213" customFormat="1" ht="31.5">
      <c r="A18" s="178" t="s">
        <v>48</v>
      </c>
      <c r="B18" s="179" t="s">
        <v>49</v>
      </c>
      <c r="C18" s="210" t="s">
        <v>38</v>
      </c>
      <c r="D18" s="21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212">
        <v>0</v>
      </c>
      <c r="K18" s="211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212">
        <v>0</v>
      </c>
      <c r="R18" s="211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212">
        <v>0</v>
      </c>
      <c r="Y18" s="211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212">
        <v>0</v>
      </c>
      <c r="AF18" s="211">
        <v>0</v>
      </c>
      <c r="AG18" s="211">
        <v>0</v>
      </c>
      <c r="AH18" s="132">
        <v>0</v>
      </c>
      <c r="AI18" s="132">
        <v>0</v>
      </c>
      <c r="AJ18" s="132">
        <v>0</v>
      </c>
      <c r="AK18" s="132">
        <v>0</v>
      </c>
      <c r="AL18" s="212">
        <v>0</v>
      </c>
    </row>
    <row r="19" spans="1:38" s="213" customFormat="1" ht="15.75">
      <c r="A19" s="178" t="s">
        <v>50</v>
      </c>
      <c r="B19" s="179" t="s">
        <v>51</v>
      </c>
      <c r="C19" s="210" t="s">
        <v>38</v>
      </c>
      <c r="D19" s="21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212">
        <v>0</v>
      </c>
      <c r="K19" s="211">
        <v>0</v>
      </c>
      <c r="L19" s="132">
        <v>5.760000000000001</v>
      </c>
      <c r="M19" s="132">
        <v>0</v>
      </c>
      <c r="N19" s="132">
        <v>0</v>
      </c>
      <c r="O19" s="132">
        <v>0</v>
      </c>
      <c r="P19" s="132">
        <v>0</v>
      </c>
      <c r="Q19" s="212">
        <v>0</v>
      </c>
      <c r="R19" s="211">
        <v>0</v>
      </c>
      <c r="S19" s="132">
        <v>14.55</v>
      </c>
      <c r="T19" s="132">
        <v>0</v>
      </c>
      <c r="U19" s="132">
        <v>0</v>
      </c>
      <c r="V19" s="132">
        <v>0</v>
      </c>
      <c r="W19" s="132">
        <v>0</v>
      </c>
      <c r="X19" s="212">
        <v>2</v>
      </c>
      <c r="Y19" s="211">
        <v>0</v>
      </c>
      <c r="Z19" s="132">
        <v>5.760000000000001</v>
      </c>
      <c r="AA19" s="132">
        <v>0</v>
      </c>
      <c r="AB19" s="132">
        <v>0</v>
      </c>
      <c r="AC19" s="132">
        <v>0</v>
      </c>
      <c r="AD19" s="132">
        <v>0</v>
      </c>
      <c r="AE19" s="212">
        <v>7</v>
      </c>
      <c r="AF19" s="211">
        <v>0</v>
      </c>
      <c r="AG19" s="211">
        <v>26.06</v>
      </c>
      <c r="AH19" s="132">
        <v>0</v>
      </c>
      <c r="AI19" s="132">
        <v>0</v>
      </c>
      <c r="AJ19" s="132">
        <v>0</v>
      </c>
      <c r="AK19" s="132">
        <v>0</v>
      </c>
      <c r="AL19" s="212">
        <v>9</v>
      </c>
    </row>
    <row r="20" spans="1:38" s="213" customFormat="1" ht="31.5">
      <c r="A20" s="178" t="s">
        <v>52</v>
      </c>
      <c r="B20" s="179" t="s">
        <v>53</v>
      </c>
      <c r="C20" s="210" t="s">
        <v>38</v>
      </c>
      <c r="D20" s="211">
        <v>0</v>
      </c>
      <c r="E20" s="132">
        <v>1.4575</v>
      </c>
      <c r="F20" s="132">
        <v>0</v>
      </c>
      <c r="G20" s="132">
        <v>0</v>
      </c>
      <c r="H20" s="132">
        <v>0</v>
      </c>
      <c r="I20" s="132">
        <v>0</v>
      </c>
      <c r="J20" s="212">
        <v>0</v>
      </c>
      <c r="K20" s="211">
        <v>0</v>
      </c>
      <c r="L20" s="132">
        <v>18.801499999999997</v>
      </c>
      <c r="M20" s="132">
        <v>0</v>
      </c>
      <c r="N20" s="132">
        <v>0</v>
      </c>
      <c r="O20" s="132">
        <v>0</v>
      </c>
      <c r="P20" s="132">
        <v>0</v>
      </c>
      <c r="Q20" s="212">
        <v>0</v>
      </c>
      <c r="R20" s="211">
        <v>0</v>
      </c>
      <c r="S20" s="132">
        <v>18.801499999999997</v>
      </c>
      <c r="T20" s="132">
        <v>0</v>
      </c>
      <c r="U20" s="132">
        <v>0</v>
      </c>
      <c r="V20" s="132">
        <v>0</v>
      </c>
      <c r="W20" s="132">
        <v>0</v>
      </c>
      <c r="X20" s="212">
        <v>0</v>
      </c>
      <c r="Y20" s="211">
        <v>0</v>
      </c>
      <c r="Z20" s="132">
        <v>4.8195</v>
      </c>
      <c r="AA20" s="132">
        <v>0</v>
      </c>
      <c r="AB20" s="132">
        <v>0</v>
      </c>
      <c r="AC20" s="132">
        <v>3.175</v>
      </c>
      <c r="AD20" s="132">
        <v>0</v>
      </c>
      <c r="AE20" s="212">
        <v>560</v>
      </c>
      <c r="AF20" s="211">
        <v>0</v>
      </c>
      <c r="AG20" s="211">
        <v>43.879999999999995</v>
      </c>
      <c r="AH20" s="132">
        <v>0</v>
      </c>
      <c r="AI20" s="132">
        <v>0</v>
      </c>
      <c r="AJ20" s="132">
        <v>3.175</v>
      </c>
      <c r="AK20" s="132">
        <v>0</v>
      </c>
      <c r="AL20" s="212">
        <v>560</v>
      </c>
    </row>
    <row r="21" spans="1:38" s="213" customFormat="1" ht="35.25" customHeight="1">
      <c r="A21" s="178" t="s">
        <v>54</v>
      </c>
      <c r="B21" s="179" t="s">
        <v>55</v>
      </c>
      <c r="C21" s="210" t="s">
        <v>38</v>
      </c>
      <c r="D21" s="21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212">
        <v>0</v>
      </c>
      <c r="K21" s="211">
        <v>0</v>
      </c>
      <c r="L21" s="132">
        <v>15.128999999999998</v>
      </c>
      <c r="M21" s="132">
        <v>0</v>
      </c>
      <c r="N21" s="132">
        <v>0</v>
      </c>
      <c r="O21" s="132">
        <v>0</v>
      </c>
      <c r="P21" s="132">
        <v>0</v>
      </c>
      <c r="Q21" s="212">
        <v>0</v>
      </c>
      <c r="R21" s="211">
        <v>0</v>
      </c>
      <c r="S21" s="132">
        <v>15.128999999999998</v>
      </c>
      <c r="T21" s="132">
        <v>0</v>
      </c>
      <c r="U21" s="132">
        <v>0</v>
      </c>
      <c r="V21" s="132">
        <v>0</v>
      </c>
      <c r="W21" s="132">
        <v>0</v>
      </c>
      <c r="X21" s="212">
        <v>0</v>
      </c>
      <c r="Y21" s="211">
        <v>0</v>
      </c>
      <c r="Z21" s="132">
        <v>3.362</v>
      </c>
      <c r="AA21" s="132">
        <v>0</v>
      </c>
      <c r="AB21" s="132">
        <v>0</v>
      </c>
      <c r="AC21" s="132">
        <v>0</v>
      </c>
      <c r="AD21" s="132">
        <v>0</v>
      </c>
      <c r="AE21" s="212">
        <v>44</v>
      </c>
      <c r="AF21" s="211">
        <v>0</v>
      </c>
      <c r="AG21" s="211">
        <v>33.62</v>
      </c>
      <c r="AH21" s="132">
        <v>0</v>
      </c>
      <c r="AI21" s="132">
        <v>0</v>
      </c>
      <c r="AJ21" s="132">
        <v>0</v>
      </c>
      <c r="AK21" s="132">
        <v>0</v>
      </c>
      <c r="AL21" s="212">
        <v>44</v>
      </c>
    </row>
    <row r="22" spans="1:38" s="213" customFormat="1" ht="23.25" customHeight="1">
      <c r="A22" s="178" t="s">
        <v>56</v>
      </c>
      <c r="B22" s="179" t="s">
        <v>57</v>
      </c>
      <c r="C22" s="210" t="s">
        <v>38</v>
      </c>
      <c r="D22" s="21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212">
        <v>0</v>
      </c>
      <c r="K22" s="211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212">
        <v>0</v>
      </c>
      <c r="R22" s="211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212">
        <v>0</v>
      </c>
      <c r="Y22" s="211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212">
        <v>0</v>
      </c>
      <c r="AF22" s="211">
        <v>0</v>
      </c>
      <c r="AG22" s="211">
        <v>0</v>
      </c>
      <c r="AH22" s="132">
        <v>0</v>
      </c>
      <c r="AI22" s="132">
        <v>0</v>
      </c>
      <c r="AJ22" s="132">
        <v>0</v>
      </c>
      <c r="AK22" s="132">
        <v>0</v>
      </c>
      <c r="AL22" s="212">
        <v>0</v>
      </c>
    </row>
    <row r="23" spans="1:38" s="213" customFormat="1" ht="35.25" customHeight="1">
      <c r="A23" s="178" t="s">
        <v>58</v>
      </c>
      <c r="B23" s="179" t="s">
        <v>59</v>
      </c>
      <c r="C23" s="210" t="s">
        <v>38</v>
      </c>
      <c r="D23" s="21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212">
        <v>0</v>
      </c>
      <c r="K23" s="211">
        <v>0</v>
      </c>
      <c r="L23" s="132">
        <v>15.128999999999998</v>
      </c>
      <c r="M23" s="132">
        <v>0</v>
      </c>
      <c r="N23" s="132">
        <v>0</v>
      </c>
      <c r="O23" s="132">
        <v>0</v>
      </c>
      <c r="P23" s="132">
        <v>0</v>
      </c>
      <c r="Q23" s="212">
        <v>0</v>
      </c>
      <c r="R23" s="211">
        <v>0</v>
      </c>
      <c r="S23" s="132">
        <v>15.128999999999998</v>
      </c>
      <c r="T23" s="132">
        <v>0</v>
      </c>
      <c r="U23" s="132">
        <v>0</v>
      </c>
      <c r="V23" s="132">
        <v>0</v>
      </c>
      <c r="W23" s="132">
        <v>0</v>
      </c>
      <c r="X23" s="212">
        <v>0</v>
      </c>
      <c r="Y23" s="211">
        <v>0</v>
      </c>
      <c r="Z23" s="132">
        <v>3.362</v>
      </c>
      <c r="AA23" s="132">
        <v>0</v>
      </c>
      <c r="AB23" s="132">
        <v>0</v>
      </c>
      <c r="AC23" s="132">
        <v>0</v>
      </c>
      <c r="AD23" s="132">
        <v>0</v>
      </c>
      <c r="AE23" s="212">
        <v>44</v>
      </c>
      <c r="AF23" s="211">
        <v>0</v>
      </c>
      <c r="AG23" s="211">
        <v>33.62</v>
      </c>
      <c r="AH23" s="132">
        <v>0</v>
      </c>
      <c r="AI23" s="132">
        <v>0</v>
      </c>
      <c r="AJ23" s="132">
        <v>0</v>
      </c>
      <c r="AK23" s="132">
        <v>0</v>
      </c>
      <c r="AL23" s="212">
        <v>44</v>
      </c>
    </row>
    <row r="24" spans="1:38" s="213" customFormat="1" ht="22.5" customHeight="1">
      <c r="A24" s="178" t="s">
        <v>60</v>
      </c>
      <c r="B24" s="182" t="s">
        <v>61</v>
      </c>
      <c r="C24" s="210" t="s">
        <v>38</v>
      </c>
      <c r="D24" s="211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214">
        <v>0</v>
      </c>
      <c r="K24" s="211">
        <v>0</v>
      </c>
      <c r="L24" s="187">
        <v>15.128999999999998</v>
      </c>
      <c r="M24" s="183">
        <v>0</v>
      </c>
      <c r="N24" s="183">
        <v>0</v>
      </c>
      <c r="O24" s="183">
        <v>0</v>
      </c>
      <c r="P24" s="183">
        <v>0</v>
      </c>
      <c r="Q24" s="214">
        <v>0</v>
      </c>
      <c r="R24" s="211">
        <v>0</v>
      </c>
      <c r="S24" s="187">
        <v>15.128999999999998</v>
      </c>
      <c r="T24" s="183">
        <v>0</v>
      </c>
      <c r="U24" s="183">
        <v>0</v>
      </c>
      <c r="V24" s="183">
        <v>0</v>
      </c>
      <c r="W24" s="183">
        <v>0</v>
      </c>
      <c r="X24" s="214">
        <v>0</v>
      </c>
      <c r="Y24" s="211">
        <v>0</v>
      </c>
      <c r="Z24" s="187">
        <v>3.362</v>
      </c>
      <c r="AA24" s="183">
        <v>0</v>
      </c>
      <c r="AB24" s="183">
        <v>0</v>
      </c>
      <c r="AC24" s="183">
        <v>0</v>
      </c>
      <c r="AD24" s="183">
        <v>0</v>
      </c>
      <c r="AE24" s="214">
        <v>44</v>
      </c>
      <c r="AF24" s="211">
        <v>0</v>
      </c>
      <c r="AG24" s="211">
        <v>33.62</v>
      </c>
      <c r="AH24" s="183">
        <v>0</v>
      </c>
      <c r="AI24" s="183">
        <v>0</v>
      </c>
      <c r="AJ24" s="183">
        <v>0</v>
      </c>
      <c r="AK24" s="183">
        <v>0</v>
      </c>
      <c r="AL24" s="214">
        <v>44</v>
      </c>
    </row>
    <row r="25" spans="1:38" ht="39.75" customHeight="1">
      <c r="A25" s="104" t="s">
        <v>62</v>
      </c>
      <c r="B25" s="107" t="s">
        <v>63</v>
      </c>
      <c r="C25" s="102" t="s">
        <v>39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9">
        <v>0</v>
      </c>
      <c r="K25" s="106">
        <v>0</v>
      </c>
      <c r="L25" s="106">
        <v>15.128999999999998</v>
      </c>
      <c r="M25" s="106">
        <v>0</v>
      </c>
      <c r="N25" s="106">
        <v>0</v>
      </c>
      <c r="O25" s="106">
        <v>0</v>
      </c>
      <c r="P25" s="106">
        <v>0</v>
      </c>
      <c r="Q25" s="109">
        <v>0</v>
      </c>
      <c r="R25" s="106">
        <v>0</v>
      </c>
      <c r="S25" s="106">
        <v>15.128999999999998</v>
      </c>
      <c r="T25" s="106">
        <v>0</v>
      </c>
      <c r="U25" s="106">
        <v>0</v>
      </c>
      <c r="V25" s="106">
        <v>0</v>
      </c>
      <c r="W25" s="106">
        <v>0</v>
      </c>
      <c r="X25" s="109">
        <v>0</v>
      </c>
      <c r="Y25" s="106">
        <v>0</v>
      </c>
      <c r="Z25" s="106">
        <v>3.362</v>
      </c>
      <c r="AA25" s="106">
        <v>0</v>
      </c>
      <c r="AB25" s="106">
        <v>0</v>
      </c>
      <c r="AC25" s="106">
        <v>0</v>
      </c>
      <c r="AD25" s="106">
        <v>0</v>
      </c>
      <c r="AE25" s="109">
        <v>44</v>
      </c>
      <c r="AF25" s="106">
        <v>0</v>
      </c>
      <c r="AG25" s="106">
        <v>33.62</v>
      </c>
      <c r="AH25" s="106">
        <v>0</v>
      </c>
      <c r="AI25" s="106">
        <v>0</v>
      </c>
      <c r="AJ25" s="106">
        <v>0</v>
      </c>
      <c r="AK25" s="106">
        <v>0</v>
      </c>
      <c r="AL25" s="109">
        <v>44</v>
      </c>
    </row>
    <row r="26" spans="1:38" ht="36" customHeight="1">
      <c r="A26" s="104" t="s">
        <v>64</v>
      </c>
      <c r="B26" s="107" t="s">
        <v>65</v>
      </c>
      <c r="C26" s="102" t="s">
        <v>39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9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9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9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9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9">
        <v>0</v>
      </c>
    </row>
    <row r="27" spans="1:38" ht="34.5" customHeight="1">
      <c r="A27" s="104" t="s">
        <v>66</v>
      </c>
      <c r="B27" s="107" t="s">
        <v>67</v>
      </c>
      <c r="C27" s="102" t="s">
        <v>39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9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9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9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9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9">
        <v>0</v>
      </c>
    </row>
    <row r="28" spans="1:38" ht="51.75" customHeight="1">
      <c r="A28" s="104" t="s">
        <v>68</v>
      </c>
      <c r="B28" s="107" t="s">
        <v>212</v>
      </c>
      <c r="C28" s="102" t="s">
        <v>39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9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9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9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9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9">
        <v>0</v>
      </c>
    </row>
    <row r="29" spans="1:38" ht="49.5" customHeight="1">
      <c r="A29" s="104" t="s">
        <v>70</v>
      </c>
      <c r="B29" s="107" t="s">
        <v>213</v>
      </c>
      <c r="C29" s="102" t="s">
        <v>39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9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9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9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9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9">
        <v>0</v>
      </c>
    </row>
    <row r="30" spans="1:38" ht="37.5" customHeight="1">
      <c r="A30" s="104" t="s">
        <v>72</v>
      </c>
      <c r="B30" s="107" t="s">
        <v>73</v>
      </c>
      <c r="C30" s="102" t="s">
        <v>39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9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9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9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9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9">
        <v>0</v>
      </c>
    </row>
    <row r="31" spans="1:38" ht="36" customHeight="1">
      <c r="A31" s="104" t="s">
        <v>74</v>
      </c>
      <c r="B31" s="107" t="s">
        <v>75</v>
      </c>
      <c r="C31" s="102" t="s">
        <v>39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9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9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9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9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9">
        <v>0</v>
      </c>
    </row>
    <row r="32" spans="1:38" ht="31.5">
      <c r="A32" s="104" t="s">
        <v>76</v>
      </c>
      <c r="B32" s="107" t="s">
        <v>77</v>
      </c>
      <c r="C32" s="102" t="s">
        <v>39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9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9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9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9">
        <v>0</v>
      </c>
      <c r="AF32" s="106">
        <v>0</v>
      </c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09">
        <v>0</v>
      </c>
    </row>
    <row r="33" spans="1:38" ht="31.5">
      <c r="A33" s="104" t="s">
        <v>78</v>
      </c>
      <c r="B33" s="107" t="s">
        <v>79</v>
      </c>
      <c r="C33" s="102" t="s">
        <v>39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9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9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9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9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9">
        <v>0</v>
      </c>
    </row>
    <row r="34" spans="1:38" ht="47.25">
      <c r="A34" s="104" t="s">
        <v>80</v>
      </c>
      <c r="B34" s="107" t="s">
        <v>214</v>
      </c>
      <c r="C34" s="102" t="s">
        <v>39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9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9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9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9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9">
        <v>0</v>
      </c>
    </row>
    <row r="35" spans="1:38" s="213" customFormat="1" ht="23.25" customHeight="1">
      <c r="A35" s="178" t="s">
        <v>82</v>
      </c>
      <c r="B35" s="182" t="s">
        <v>83</v>
      </c>
      <c r="C35" s="210" t="s">
        <v>38</v>
      </c>
      <c r="D35" s="211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214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214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214">
        <v>0</v>
      </c>
      <c r="Y35" s="183">
        <v>0</v>
      </c>
      <c r="Z35" s="183">
        <v>0</v>
      </c>
      <c r="AA35" s="183">
        <v>0</v>
      </c>
      <c r="AB35" s="183">
        <v>0</v>
      </c>
      <c r="AC35" s="183">
        <v>0</v>
      </c>
      <c r="AD35" s="183">
        <v>0</v>
      </c>
      <c r="AE35" s="214">
        <v>0</v>
      </c>
      <c r="AF35" s="183">
        <v>0</v>
      </c>
      <c r="AG35" s="211">
        <v>0</v>
      </c>
      <c r="AH35" s="183">
        <v>0</v>
      </c>
      <c r="AI35" s="183">
        <v>0</v>
      </c>
      <c r="AJ35" s="183">
        <v>0</v>
      </c>
      <c r="AK35" s="183">
        <v>0</v>
      </c>
      <c r="AL35" s="214">
        <v>0</v>
      </c>
    </row>
    <row r="36" spans="1:38" ht="15.75">
      <c r="A36" s="104" t="s">
        <v>84</v>
      </c>
      <c r="B36" s="107" t="s">
        <v>85</v>
      </c>
      <c r="C36" s="102" t="s">
        <v>39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9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9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9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9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06">
        <v>0</v>
      </c>
      <c r="AL36" s="109">
        <v>0</v>
      </c>
    </row>
    <row r="37" spans="1:38" ht="15.75">
      <c r="A37" s="104" t="s">
        <v>86</v>
      </c>
      <c r="B37" s="107" t="s">
        <v>87</v>
      </c>
      <c r="C37" s="102" t="s">
        <v>39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9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9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9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9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09">
        <v>0</v>
      </c>
    </row>
    <row r="38" spans="1:38" ht="15.75">
      <c r="A38" s="104" t="s">
        <v>88</v>
      </c>
      <c r="B38" s="107" t="s">
        <v>89</v>
      </c>
      <c r="C38" s="102" t="s">
        <v>39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9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9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9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9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9">
        <v>0</v>
      </c>
    </row>
    <row r="39" spans="1:38" ht="33.75" customHeight="1">
      <c r="A39" s="104" t="s">
        <v>90</v>
      </c>
      <c r="B39" s="107" t="s">
        <v>91</v>
      </c>
      <c r="C39" s="102" t="s">
        <v>39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9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9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9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9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09">
        <v>0</v>
      </c>
    </row>
    <row r="40" spans="1:38" ht="34.5" customHeight="1">
      <c r="A40" s="104" t="s">
        <v>92</v>
      </c>
      <c r="B40" s="107" t="s">
        <v>93</v>
      </c>
      <c r="C40" s="102" t="s">
        <v>39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9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9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9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9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0</v>
      </c>
      <c r="AK40" s="106">
        <v>0</v>
      </c>
      <c r="AL40" s="109">
        <v>0</v>
      </c>
    </row>
    <row r="41" spans="1:38" ht="33" customHeight="1">
      <c r="A41" s="104" t="s">
        <v>94</v>
      </c>
      <c r="B41" s="107" t="s">
        <v>95</v>
      </c>
      <c r="C41" s="102" t="s">
        <v>39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9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9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9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9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9">
        <v>0</v>
      </c>
    </row>
    <row r="42" spans="1:38" s="213" customFormat="1" ht="36.75" customHeight="1">
      <c r="A42" s="178" t="s">
        <v>96</v>
      </c>
      <c r="B42" s="179" t="s">
        <v>97</v>
      </c>
      <c r="C42" s="210" t="s">
        <v>38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215">
        <v>0</v>
      </c>
      <c r="K42" s="184">
        <v>0</v>
      </c>
      <c r="L42" s="184">
        <v>2.215</v>
      </c>
      <c r="M42" s="184">
        <v>0</v>
      </c>
      <c r="N42" s="184">
        <v>0</v>
      </c>
      <c r="O42" s="184">
        <v>0</v>
      </c>
      <c r="P42" s="184">
        <v>0</v>
      </c>
      <c r="Q42" s="215">
        <v>0</v>
      </c>
      <c r="R42" s="184">
        <v>0</v>
      </c>
      <c r="S42" s="184">
        <v>2.215</v>
      </c>
      <c r="T42" s="184">
        <v>0</v>
      </c>
      <c r="U42" s="184">
        <v>0</v>
      </c>
      <c r="V42" s="184">
        <v>0</v>
      </c>
      <c r="W42" s="184">
        <v>0</v>
      </c>
      <c r="X42" s="215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3.175</v>
      </c>
      <c r="AD42" s="184">
        <v>0</v>
      </c>
      <c r="AE42" s="215">
        <v>0</v>
      </c>
      <c r="AF42" s="184">
        <v>0</v>
      </c>
      <c r="AG42" s="211">
        <v>4.43</v>
      </c>
      <c r="AH42" s="184">
        <v>0</v>
      </c>
      <c r="AI42" s="184">
        <v>0</v>
      </c>
      <c r="AJ42" s="184">
        <v>3.175</v>
      </c>
      <c r="AK42" s="184">
        <v>0</v>
      </c>
      <c r="AL42" s="215">
        <v>0</v>
      </c>
    </row>
    <row r="43" spans="1:38" s="213" customFormat="1" ht="15.75">
      <c r="A43" s="178" t="s">
        <v>98</v>
      </c>
      <c r="B43" s="179" t="s">
        <v>99</v>
      </c>
      <c r="C43" s="210" t="s">
        <v>38</v>
      </c>
      <c r="D43" s="184"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215">
        <v>0</v>
      </c>
      <c r="K43" s="184">
        <v>0</v>
      </c>
      <c r="L43" s="184">
        <v>2.215</v>
      </c>
      <c r="M43" s="184">
        <v>0</v>
      </c>
      <c r="N43" s="184">
        <v>0</v>
      </c>
      <c r="O43" s="184">
        <v>0</v>
      </c>
      <c r="P43" s="184">
        <v>0</v>
      </c>
      <c r="Q43" s="215">
        <v>0</v>
      </c>
      <c r="R43" s="184">
        <v>0</v>
      </c>
      <c r="S43" s="184">
        <v>2.215</v>
      </c>
      <c r="T43" s="184">
        <v>0</v>
      </c>
      <c r="U43" s="184">
        <v>0</v>
      </c>
      <c r="V43" s="184">
        <v>0</v>
      </c>
      <c r="W43" s="184">
        <v>0</v>
      </c>
      <c r="X43" s="215">
        <v>0</v>
      </c>
      <c r="Y43" s="184">
        <v>0</v>
      </c>
      <c r="Z43" s="184">
        <v>0</v>
      </c>
      <c r="AA43" s="184">
        <v>0</v>
      </c>
      <c r="AB43" s="184">
        <v>0</v>
      </c>
      <c r="AC43" s="184">
        <v>3.175</v>
      </c>
      <c r="AD43" s="184">
        <v>0</v>
      </c>
      <c r="AE43" s="215">
        <v>0</v>
      </c>
      <c r="AF43" s="184">
        <v>0</v>
      </c>
      <c r="AG43" s="211">
        <v>4.43</v>
      </c>
      <c r="AH43" s="184">
        <v>0</v>
      </c>
      <c r="AI43" s="184">
        <v>0</v>
      </c>
      <c r="AJ43" s="184">
        <v>3.175</v>
      </c>
      <c r="AK43" s="184">
        <v>0</v>
      </c>
      <c r="AL43" s="215">
        <v>0</v>
      </c>
    </row>
    <row r="44" spans="1:38" s="213" customFormat="1" ht="15.75">
      <c r="A44" s="178" t="s">
        <v>100</v>
      </c>
      <c r="B44" s="185" t="s">
        <v>101</v>
      </c>
      <c r="C44" s="210" t="s">
        <v>38</v>
      </c>
      <c r="D44" s="183">
        <v>0</v>
      </c>
      <c r="E44" s="183">
        <v>0</v>
      </c>
      <c r="F44" s="183">
        <v>0</v>
      </c>
      <c r="G44" s="183">
        <v>0</v>
      </c>
      <c r="H44" s="183">
        <v>0</v>
      </c>
      <c r="I44" s="183">
        <v>0</v>
      </c>
      <c r="J44" s="214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214">
        <v>0</v>
      </c>
      <c r="R44" s="183">
        <v>0</v>
      </c>
      <c r="S44" s="183">
        <v>0</v>
      </c>
      <c r="T44" s="183">
        <v>0</v>
      </c>
      <c r="U44" s="183">
        <v>0</v>
      </c>
      <c r="V44" s="183">
        <v>0</v>
      </c>
      <c r="W44" s="183">
        <v>0</v>
      </c>
      <c r="X44" s="214">
        <v>0</v>
      </c>
      <c r="Y44" s="183">
        <v>0</v>
      </c>
      <c r="Z44" s="183">
        <v>0</v>
      </c>
      <c r="AA44" s="183">
        <v>0</v>
      </c>
      <c r="AB44" s="183">
        <v>0</v>
      </c>
      <c r="AC44" s="183">
        <v>0</v>
      </c>
      <c r="AD44" s="183">
        <v>0</v>
      </c>
      <c r="AE44" s="214">
        <v>0</v>
      </c>
      <c r="AF44" s="183">
        <v>0</v>
      </c>
      <c r="AG44" s="211">
        <v>0</v>
      </c>
      <c r="AH44" s="183">
        <v>0</v>
      </c>
      <c r="AI44" s="183">
        <v>0</v>
      </c>
      <c r="AJ44" s="183">
        <v>0</v>
      </c>
      <c r="AK44" s="183">
        <v>0</v>
      </c>
      <c r="AL44" s="214">
        <v>0</v>
      </c>
    </row>
    <row r="45" spans="1:38" ht="19.5" customHeight="1">
      <c r="A45" s="104" t="s">
        <v>102</v>
      </c>
      <c r="B45" s="110" t="s">
        <v>309</v>
      </c>
      <c r="C45" s="102" t="s">
        <v>39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9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9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9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9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09">
        <v>0</v>
      </c>
    </row>
    <row r="46" spans="1:38" ht="21.75" customHeight="1">
      <c r="A46" s="104" t="s">
        <v>104</v>
      </c>
      <c r="B46" s="110" t="s">
        <v>105</v>
      </c>
      <c r="C46" s="102" t="s">
        <v>39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9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9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9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9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9">
        <v>0</v>
      </c>
    </row>
    <row r="47" spans="1:38" s="213" customFormat="1" ht="15.75">
      <c r="A47" s="178" t="s">
        <v>106</v>
      </c>
      <c r="B47" s="185" t="s">
        <v>107</v>
      </c>
      <c r="C47" s="210" t="s">
        <v>38</v>
      </c>
      <c r="D47" s="183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214">
        <v>0</v>
      </c>
      <c r="K47" s="183">
        <v>0</v>
      </c>
      <c r="L47" s="187">
        <v>2.215</v>
      </c>
      <c r="M47" s="183">
        <v>0</v>
      </c>
      <c r="N47" s="183">
        <v>0</v>
      </c>
      <c r="O47" s="183">
        <v>0</v>
      </c>
      <c r="P47" s="183">
        <v>0</v>
      </c>
      <c r="Q47" s="214">
        <v>0</v>
      </c>
      <c r="R47" s="183">
        <v>0</v>
      </c>
      <c r="S47" s="187">
        <v>2.215</v>
      </c>
      <c r="T47" s="183">
        <v>0</v>
      </c>
      <c r="U47" s="183">
        <v>0</v>
      </c>
      <c r="V47" s="183">
        <v>0</v>
      </c>
      <c r="W47" s="183">
        <v>0</v>
      </c>
      <c r="X47" s="214">
        <v>0</v>
      </c>
      <c r="Y47" s="183">
        <v>0</v>
      </c>
      <c r="Z47" s="183">
        <v>0</v>
      </c>
      <c r="AA47" s="183">
        <v>0</v>
      </c>
      <c r="AB47" s="183">
        <v>0</v>
      </c>
      <c r="AC47" s="183">
        <v>3.175</v>
      </c>
      <c r="AD47" s="183">
        <v>0</v>
      </c>
      <c r="AE47" s="214">
        <v>0</v>
      </c>
      <c r="AF47" s="183">
        <v>0</v>
      </c>
      <c r="AG47" s="211">
        <v>4.43</v>
      </c>
      <c r="AH47" s="183">
        <v>0</v>
      </c>
      <c r="AI47" s="183">
        <v>0</v>
      </c>
      <c r="AJ47" s="183">
        <v>3.175</v>
      </c>
      <c r="AK47" s="183">
        <v>0</v>
      </c>
      <c r="AL47" s="214">
        <v>0</v>
      </c>
    </row>
    <row r="48" spans="1:38" ht="17.25" customHeight="1">
      <c r="A48" s="104" t="s">
        <v>108</v>
      </c>
      <c r="B48" s="111" t="s">
        <v>505</v>
      </c>
      <c r="C48" s="102" t="s">
        <v>39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9">
        <v>0</v>
      </c>
      <c r="K48" s="106">
        <v>0</v>
      </c>
      <c r="L48" s="106">
        <v>2.215</v>
      </c>
      <c r="M48" s="106">
        <v>0</v>
      </c>
      <c r="N48" s="106">
        <v>0</v>
      </c>
      <c r="O48" s="106">
        <v>0</v>
      </c>
      <c r="P48" s="106">
        <v>0</v>
      </c>
      <c r="Q48" s="109">
        <v>0</v>
      </c>
      <c r="R48" s="106">
        <v>0</v>
      </c>
      <c r="S48" s="106">
        <v>2.215</v>
      </c>
      <c r="T48" s="106">
        <v>0</v>
      </c>
      <c r="U48" s="106">
        <v>0</v>
      </c>
      <c r="V48" s="106">
        <v>0</v>
      </c>
      <c r="W48" s="106">
        <v>0</v>
      </c>
      <c r="X48" s="109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3.175</v>
      </c>
      <c r="AD48" s="106">
        <v>0</v>
      </c>
      <c r="AE48" s="109">
        <v>0</v>
      </c>
      <c r="AF48" s="106">
        <v>0</v>
      </c>
      <c r="AG48" s="106">
        <v>4.43</v>
      </c>
      <c r="AH48" s="106">
        <v>0</v>
      </c>
      <c r="AI48" s="106">
        <v>0</v>
      </c>
      <c r="AJ48" s="106">
        <v>3.175</v>
      </c>
      <c r="AK48" s="106">
        <v>0</v>
      </c>
      <c r="AL48" s="109">
        <v>0</v>
      </c>
    </row>
    <row r="49" spans="1:38" ht="19.5" customHeight="1">
      <c r="A49" s="104" t="s">
        <v>110</v>
      </c>
      <c r="B49" s="110" t="s">
        <v>111</v>
      </c>
      <c r="C49" s="102" t="s">
        <v>39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9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9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9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9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9">
        <v>0</v>
      </c>
    </row>
    <row r="50" spans="1:38" ht="18.75" customHeight="1">
      <c r="A50" s="104" t="s">
        <v>112</v>
      </c>
      <c r="B50" s="111" t="s">
        <v>115</v>
      </c>
      <c r="C50" s="102" t="s">
        <v>39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9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9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9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9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0</v>
      </c>
      <c r="AL50" s="109">
        <v>0</v>
      </c>
    </row>
    <row r="51" spans="1:38" ht="17.25" customHeight="1">
      <c r="A51" s="104" t="s">
        <v>114</v>
      </c>
      <c r="B51" s="110" t="s">
        <v>117</v>
      </c>
      <c r="C51" s="102" t="s">
        <v>39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9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9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9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9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9">
        <v>0</v>
      </c>
    </row>
    <row r="52" spans="1:38" ht="17.25" customHeight="1">
      <c r="A52" s="104" t="s">
        <v>116</v>
      </c>
      <c r="B52" s="110" t="s">
        <v>506</v>
      </c>
      <c r="C52" s="102" t="s">
        <v>39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9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9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9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0</v>
      </c>
      <c r="AE52" s="109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9">
        <v>0</v>
      </c>
    </row>
    <row r="53" spans="1:38" s="213" customFormat="1" ht="21.75" customHeight="1">
      <c r="A53" s="178" t="s">
        <v>120</v>
      </c>
      <c r="B53" s="179" t="s">
        <v>121</v>
      </c>
      <c r="C53" s="210" t="s">
        <v>38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214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214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214">
        <v>0</v>
      </c>
      <c r="Y53" s="186">
        <v>0</v>
      </c>
      <c r="Z53" s="186">
        <v>0</v>
      </c>
      <c r="AA53" s="186">
        <v>0</v>
      </c>
      <c r="AB53" s="186">
        <v>0</v>
      </c>
      <c r="AC53" s="186">
        <v>0</v>
      </c>
      <c r="AD53" s="186">
        <v>0</v>
      </c>
      <c r="AE53" s="214">
        <v>0</v>
      </c>
      <c r="AF53" s="186">
        <v>0</v>
      </c>
      <c r="AG53" s="211">
        <v>0</v>
      </c>
      <c r="AH53" s="186">
        <v>0</v>
      </c>
      <c r="AI53" s="186">
        <v>0</v>
      </c>
      <c r="AJ53" s="186">
        <v>0</v>
      </c>
      <c r="AK53" s="186">
        <v>0</v>
      </c>
      <c r="AL53" s="214">
        <v>0</v>
      </c>
    </row>
    <row r="54" spans="1:38" s="213" customFormat="1" ht="36" customHeight="1">
      <c r="A54" s="178" t="s">
        <v>122</v>
      </c>
      <c r="B54" s="179" t="s">
        <v>123</v>
      </c>
      <c r="C54" s="210" t="s">
        <v>38</v>
      </c>
      <c r="D54" s="186">
        <v>0</v>
      </c>
      <c r="E54" s="186">
        <v>1.4575</v>
      </c>
      <c r="F54" s="186">
        <v>0</v>
      </c>
      <c r="G54" s="186">
        <v>0</v>
      </c>
      <c r="H54" s="186">
        <v>0</v>
      </c>
      <c r="I54" s="186">
        <v>0</v>
      </c>
      <c r="J54" s="214">
        <v>0</v>
      </c>
      <c r="K54" s="186">
        <v>0</v>
      </c>
      <c r="L54" s="186">
        <v>1.4575</v>
      </c>
      <c r="M54" s="186">
        <v>0</v>
      </c>
      <c r="N54" s="186">
        <v>0</v>
      </c>
      <c r="O54" s="186">
        <v>0</v>
      </c>
      <c r="P54" s="186">
        <v>0</v>
      </c>
      <c r="Q54" s="214">
        <v>0</v>
      </c>
      <c r="R54" s="186">
        <v>0</v>
      </c>
      <c r="S54" s="186">
        <v>1.4575</v>
      </c>
      <c r="T54" s="186">
        <v>0</v>
      </c>
      <c r="U54" s="186">
        <v>0</v>
      </c>
      <c r="V54" s="186">
        <v>0</v>
      </c>
      <c r="W54" s="186">
        <v>0</v>
      </c>
      <c r="X54" s="214">
        <v>0</v>
      </c>
      <c r="Y54" s="186">
        <v>0</v>
      </c>
      <c r="Z54" s="186">
        <v>1.4575</v>
      </c>
      <c r="AA54" s="186">
        <v>0</v>
      </c>
      <c r="AB54" s="186">
        <v>0</v>
      </c>
      <c r="AC54" s="186">
        <v>0</v>
      </c>
      <c r="AD54" s="186">
        <v>0</v>
      </c>
      <c r="AE54" s="214">
        <v>516</v>
      </c>
      <c r="AF54" s="186">
        <v>0</v>
      </c>
      <c r="AG54" s="211">
        <v>5.83</v>
      </c>
      <c r="AH54" s="186">
        <v>0</v>
      </c>
      <c r="AI54" s="186">
        <v>0</v>
      </c>
      <c r="AJ54" s="186">
        <v>0</v>
      </c>
      <c r="AK54" s="186">
        <v>0</v>
      </c>
      <c r="AL54" s="214">
        <v>516</v>
      </c>
    </row>
    <row r="55" spans="1:38" s="213" customFormat="1" ht="29.25" customHeight="1">
      <c r="A55" s="178" t="s">
        <v>124</v>
      </c>
      <c r="B55" s="174" t="s">
        <v>125</v>
      </c>
      <c r="C55" s="210" t="s">
        <v>38</v>
      </c>
      <c r="D55" s="186">
        <v>0</v>
      </c>
      <c r="E55" s="186">
        <v>1.4575</v>
      </c>
      <c r="F55" s="186">
        <v>0</v>
      </c>
      <c r="G55" s="186">
        <v>0</v>
      </c>
      <c r="H55" s="186">
        <v>0</v>
      </c>
      <c r="I55" s="186">
        <v>0</v>
      </c>
      <c r="J55" s="214">
        <v>0</v>
      </c>
      <c r="K55" s="186">
        <v>0</v>
      </c>
      <c r="L55" s="186">
        <v>1.4575</v>
      </c>
      <c r="M55" s="186">
        <v>0</v>
      </c>
      <c r="N55" s="186">
        <v>0</v>
      </c>
      <c r="O55" s="186">
        <v>0</v>
      </c>
      <c r="P55" s="186">
        <v>0</v>
      </c>
      <c r="Q55" s="214">
        <v>0</v>
      </c>
      <c r="R55" s="186">
        <v>0</v>
      </c>
      <c r="S55" s="186">
        <v>1.4575</v>
      </c>
      <c r="T55" s="186">
        <v>0</v>
      </c>
      <c r="U55" s="186">
        <v>0</v>
      </c>
      <c r="V55" s="186">
        <v>0</v>
      </c>
      <c r="W55" s="186">
        <v>0</v>
      </c>
      <c r="X55" s="214">
        <v>0</v>
      </c>
      <c r="Y55" s="186">
        <v>0</v>
      </c>
      <c r="Z55" s="186">
        <v>1.4575</v>
      </c>
      <c r="AA55" s="186">
        <v>0</v>
      </c>
      <c r="AB55" s="186">
        <v>0</v>
      </c>
      <c r="AC55" s="186">
        <v>0</v>
      </c>
      <c r="AD55" s="186">
        <v>0</v>
      </c>
      <c r="AE55" s="214">
        <v>516</v>
      </c>
      <c r="AF55" s="186">
        <v>0</v>
      </c>
      <c r="AG55" s="211">
        <v>5.83</v>
      </c>
      <c r="AH55" s="186">
        <v>0</v>
      </c>
      <c r="AI55" s="186">
        <v>0</v>
      </c>
      <c r="AJ55" s="186">
        <v>0</v>
      </c>
      <c r="AK55" s="186">
        <v>0</v>
      </c>
      <c r="AL55" s="214">
        <v>516</v>
      </c>
    </row>
    <row r="56" spans="1:38" ht="22.5" customHeight="1">
      <c r="A56" s="104" t="s">
        <v>126</v>
      </c>
      <c r="B56" s="22" t="s">
        <v>127</v>
      </c>
      <c r="C56" s="102" t="s">
        <v>39</v>
      </c>
      <c r="D56" s="106">
        <v>0</v>
      </c>
      <c r="E56" s="106">
        <v>1.4575</v>
      </c>
      <c r="F56" s="106">
        <v>0</v>
      </c>
      <c r="G56" s="106">
        <v>0</v>
      </c>
      <c r="H56" s="106">
        <v>0</v>
      </c>
      <c r="I56" s="106">
        <v>0</v>
      </c>
      <c r="J56" s="109">
        <v>0</v>
      </c>
      <c r="K56" s="106">
        <v>0</v>
      </c>
      <c r="L56" s="106">
        <v>1.4575</v>
      </c>
      <c r="M56" s="106">
        <v>0</v>
      </c>
      <c r="N56" s="106">
        <v>0</v>
      </c>
      <c r="O56" s="106">
        <v>0</v>
      </c>
      <c r="P56" s="106">
        <v>0</v>
      </c>
      <c r="Q56" s="109">
        <v>0</v>
      </c>
      <c r="R56" s="106">
        <v>0</v>
      </c>
      <c r="S56" s="106">
        <v>1.4575</v>
      </c>
      <c r="T56" s="106">
        <v>0</v>
      </c>
      <c r="U56" s="106">
        <v>0</v>
      </c>
      <c r="V56" s="106">
        <v>0</v>
      </c>
      <c r="W56" s="106">
        <v>0</v>
      </c>
      <c r="X56" s="109">
        <v>0</v>
      </c>
      <c r="Y56" s="106">
        <v>0</v>
      </c>
      <c r="Z56" s="106">
        <v>1.4575</v>
      </c>
      <c r="AA56" s="106">
        <v>0</v>
      </c>
      <c r="AB56" s="106">
        <v>0</v>
      </c>
      <c r="AC56" s="106">
        <v>0</v>
      </c>
      <c r="AD56" s="106">
        <v>0</v>
      </c>
      <c r="AE56" s="109">
        <v>516</v>
      </c>
      <c r="AF56" s="106">
        <v>0</v>
      </c>
      <c r="AG56" s="106">
        <v>5.83</v>
      </c>
      <c r="AH56" s="106">
        <v>0</v>
      </c>
      <c r="AI56" s="106">
        <v>0</v>
      </c>
      <c r="AJ56" s="106">
        <v>0</v>
      </c>
      <c r="AK56" s="106">
        <v>0</v>
      </c>
      <c r="AL56" s="109">
        <v>516</v>
      </c>
    </row>
    <row r="57" spans="1:38" s="213" customFormat="1" ht="22.5" customHeight="1">
      <c r="A57" s="178" t="s">
        <v>128</v>
      </c>
      <c r="B57" s="174" t="s">
        <v>129</v>
      </c>
      <c r="C57" s="210" t="s">
        <v>38</v>
      </c>
      <c r="D57" s="186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214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214">
        <v>0</v>
      </c>
      <c r="R57" s="186">
        <v>0</v>
      </c>
      <c r="S57" s="186">
        <v>0</v>
      </c>
      <c r="T57" s="186">
        <v>0</v>
      </c>
      <c r="U57" s="186">
        <v>0</v>
      </c>
      <c r="V57" s="186">
        <v>0</v>
      </c>
      <c r="W57" s="186">
        <v>0</v>
      </c>
      <c r="X57" s="214">
        <v>0</v>
      </c>
      <c r="Y57" s="186">
        <v>0</v>
      </c>
      <c r="Z57" s="186">
        <v>0</v>
      </c>
      <c r="AA57" s="186">
        <v>0</v>
      </c>
      <c r="AB57" s="186">
        <v>0</v>
      </c>
      <c r="AC57" s="186">
        <v>0</v>
      </c>
      <c r="AD57" s="186">
        <v>0</v>
      </c>
      <c r="AE57" s="214">
        <v>0</v>
      </c>
      <c r="AF57" s="186">
        <v>0</v>
      </c>
      <c r="AG57" s="211">
        <v>0</v>
      </c>
      <c r="AH57" s="186">
        <v>0</v>
      </c>
      <c r="AI57" s="186">
        <v>0</v>
      </c>
      <c r="AJ57" s="186">
        <v>0</v>
      </c>
      <c r="AK57" s="186">
        <v>0</v>
      </c>
      <c r="AL57" s="214">
        <v>0</v>
      </c>
    </row>
    <row r="58" spans="1:38" s="213" customFormat="1" ht="21.75" customHeight="1">
      <c r="A58" s="178" t="s">
        <v>130</v>
      </c>
      <c r="B58" s="174" t="s">
        <v>131</v>
      </c>
      <c r="C58" s="210" t="s">
        <v>38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214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6">
        <v>0</v>
      </c>
      <c r="Q58" s="214">
        <v>0</v>
      </c>
      <c r="R58" s="186">
        <v>0</v>
      </c>
      <c r="S58" s="186">
        <v>0</v>
      </c>
      <c r="T58" s="186">
        <v>0</v>
      </c>
      <c r="U58" s="186">
        <v>0</v>
      </c>
      <c r="V58" s="186">
        <v>0</v>
      </c>
      <c r="W58" s="186">
        <v>0</v>
      </c>
      <c r="X58" s="214">
        <v>0</v>
      </c>
      <c r="Y58" s="186">
        <v>0</v>
      </c>
      <c r="Z58" s="186">
        <v>0</v>
      </c>
      <c r="AA58" s="186">
        <v>0</v>
      </c>
      <c r="AB58" s="186">
        <v>0</v>
      </c>
      <c r="AC58" s="186">
        <v>0</v>
      </c>
      <c r="AD58" s="186">
        <v>0</v>
      </c>
      <c r="AE58" s="214">
        <v>0</v>
      </c>
      <c r="AF58" s="186">
        <v>0</v>
      </c>
      <c r="AG58" s="211">
        <v>0</v>
      </c>
      <c r="AH58" s="186">
        <v>0</v>
      </c>
      <c r="AI58" s="186">
        <v>0</v>
      </c>
      <c r="AJ58" s="186">
        <v>0</v>
      </c>
      <c r="AK58" s="186">
        <v>0</v>
      </c>
      <c r="AL58" s="214">
        <v>0</v>
      </c>
    </row>
    <row r="59" spans="1:38" s="213" customFormat="1" ht="21.75" customHeight="1">
      <c r="A59" s="178" t="s">
        <v>132</v>
      </c>
      <c r="B59" s="174" t="s">
        <v>133</v>
      </c>
      <c r="C59" s="210" t="s">
        <v>38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214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6">
        <v>0</v>
      </c>
      <c r="Q59" s="214">
        <v>0</v>
      </c>
      <c r="R59" s="186">
        <v>0</v>
      </c>
      <c r="S59" s="186">
        <v>0</v>
      </c>
      <c r="T59" s="186">
        <v>0</v>
      </c>
      <c r="U59" s="186">
        <v>0</v>
      </c>
      <c r="V59" s="186">
        <v>0</v>
      </c>
      <c r="W59" s="186">
        <v>0</v>
      </c>
      <c r="X59" s="214">
        <v>0</v>
      </c>
      <c r="Y59" s="186">
        <v>0</v>
      </c>
      <c r="Z59" s="186">
        <v>0</v>
      </c>
      <c r="AA59" s="186">
        <v>0</v>
      </c>
      <c r="AB59" s="186">
        <v>0</v>
      </c>
      <c r="AC59" s="186">
        <v>0</v>
      </c>
      <c r="AD59" s="186">
        <v>0</v>
      </c>
      <c r="AE59" s="214">
        <v>0</v>
      </c>
      <c r="AF59" s="186">
        <v>0</v>
      </c>
      <c r="AG59" s="211">
        <v>0</v>
      </c>
      <c r="AH59" s="186">
        <v>0</v>
      </c>
      <c r="AI59" s="186">
        <v>0</v>
      </c>
      <c r="AJ59" s="186">
        <v>0</v>
      </c>
      <c r="AK59" s="186">
        <v>0</v>
      </c>
      <c r="AL59" s="214">
        <v>0</v>
      </c>
    </row>
    <row r="60" spans="1:38" s="213" customFormat="1" ht="33" customHeight="1">
      <c r="A60" s="178" t="s">
        <v>134</v>
      </c>
      <c r="B60" s="174" t="s">
        <v>135</v>
      </c>
      <c r="C60" s="210" t="s">
        <v>38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214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0</v>
      </c>
      <c r="Q60" s="214">
        <v>0</v>
      </c>
      <c r="R60" s="186">
        <v>0</v>
      </c>
      <c r="S60" s="186">
        <v>0</v>
      </c>
      <c r="T60" s="186">
        <v>0</v>
      </c>
      <c r="U60" s="186">
        <v>0</v>
      </c>
      <c r="V60" s="186">
        <v>0</v>
      </c>
      <c r="W60" s="186">
        <v>0</v>
      </c>
      <c r="X60" s="214">
        <v>0</v>
      </c>
      <c r="Y60" s="186">
        <v>0</v>
      </c>
      <c r="Z60" s="186">
        <v>0</v>
      </c>
      <c r="AA60" s="186">
        <v>0</v>
      </c>
      <c r="AB60" s="186">
        <v>0</v>
      </c>
      <c r="AC60" s="186">
        <v>0</v>
      </c>
      <c r="AD60" s="186">
        <v>0</v>
      </c>
      <c r="AE60" s="214">
        <v>0</v>
      </c>
      <c r="AF60" s="186">
        <v>0</v>
      </c>
      <c r="AG60" s="211">
        <v>0</v>
      </c>
      <c r="AH60" s="186">
        <v>0</v>
      </c>
      <c r="AI60" s="186">
        <v>0</v>
      </c>
      <c r="AJ60" s="186">
        <v>0</v>
      </c>
      <c r="AK60" s="186">
        <v>0</v>
      </c>
      <c r="AL60" s="214">
        <v>0</v>
      </c>
    </row>
    <row r="61" spans="1:38" ht="15.75">
      <c r="A61" s="104" t="s">
        <v>136</v>
      </c>
      <c r="B61" s="22" t="s">
        <v>215</v>
      </c>
      <c r="C61" s="102" t="s">
        <v>39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9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9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9">
        <v>0</v>
      </c>
      <c r="Y61" s="106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9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9">
        <v>0</v>
      </c>
    </row>
    <row r="62" spans="1:38" s="213" customFormat="1" ht="35.25" customHeight="1">
      <c r="A62" s="178" t="s">
        <v>138</v>
      </c>
      <c r="B62" s="174" t="s">
        <v>139</v>
      </c>
      <c r="C62" s="210" t="s">
        <v>38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214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6">
        <v>0</v>
      </c>
      <c r="Q62" s="214">
        <v>0</v>
      </c>
      <c r="R62" s="186">
        <v>0</v>
      </c>
      <c r="S62" s="186">
        <v>0</v>
      </c>
      <c r="T62" s="186">
        <v>0</v>
      </c>
      <c r="U62" s="186">
        <v>0</v>
      </c>
      <c r="V62" s="186">
        <v>0</v>
      </c>
      <c r="W62" s="186">
        <v>0</v>
      </c>
      <c r="X62" s="214">
        <v>0</v>
      </c>
      <c r="Y62" s="186">
        <v>0</v>
      </c>
      <c r="Z62" s="186">
        <v>0</v>
      </c>
      <c r="AA62" s="186">
        <v>0</v>
      </c>
      <c r="AB62" s="186">
        <v>0</v>
      </c>
      <c r="AC62" s="186">
        <v>0</v>
      </c>
      <c r="AD62" s="186">
        <v>0</v>
      </c>
      <c r="AE62" s="214">
        <v>0</v>
      </c>
      <c r="AF62" s="186">
        <v>0</v>
      </c>
      <c r="AG62" s="187">
        <v>0</v>
      </c>
      <c r="AH62" s="186">
        <v>0</v>
      </c>
      <c r="AI62" s="186">
        <v>0</v>
      </c>
      <c r="AJ62" s="186">
        <v>0</v>
      </c>
      <c r="AK62" s="186">
        <v>0</v>
      </c>
      <c r="AL62" s="214">
        <v>0</v>
      </c>
    </row>
    <row r="63" spans="1:38" s="213" customFormat="1" ht="35.25" customHeight="1">
      <c r="A63" s="178" t="s">
        <v>140</v>
      </c>
      <c r="B63" s="174" t="s">
        <v>141</v>
      </c>
      <c r="C63" s="210" t="s">
        <v>38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214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6">
        <v>0</v>
      </c>
      <c r="Q63" s="214">
        <v>0</v>
      </c>
      <c r="R63" s="186">
        <v>0</v>
      </c>
      <c r="S63" s="186">
        <v>0</v>
      </c>
      <c r="T63" s="186">
        <v>0</v>
      </c>
      <c r="U63" s="186">
        <v>0</v>
      </c>
      <c r="V63" s="186">
        <v>0</v>
      </c>
      <c r="W63" s="186">
        <v>0</v>
      </c>
      <c r="X63" s="214">
        <v>0</v>
      </c>
      <c r="Y63" s="186">
        <v>0</v>
      </c>
      <c r="Z63" s="186">
        <v>0</v>
      </c>
      <c r="AA63" s="186">
        <v>0</v>
      </c>
      <c r="AB63" s="186">
        <v>0</v>
      </c>
      <c r="AC63" s="186">
        <v>0</v>
      </c>
      <c r="AD63" s="186">
        <v>0</v>
      </c>
      <c r="AE63" s="214">
        <v>0</v>
      </c>
      <c r="AF63" s="186">
        <v>0</v>
      </c>
      <c r="AG63" s="187">
        <v>0</v>
      </c>
      <c r="AH63" s="186">
        <v>0</v>
      </c>
      <c r="AI63" s="186">
        <v>0</v>
      </c>
      <c r="AJ63" s="186">
        <v>0</v>
      </c>
      <c r="AK63" s="186">
        <v>0</v>
      </c>
      <c r="AL63" s="214">
        <v>0</v>
      </c>
    </row>
    <row r="64" spans="1:38" s="213" customFormat="1" ht="35.25" customHeight="1">
      <c r="A64" s="178" t="s">
        <v>142</v>
      </c>
      <c r="B64" s="174" t="s">
        <v>143</v>
      </c>
      <c r="C64" s="210" t="s">
        <v>38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214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6">
        <v>0</v>
      </c>
      <c r="Q64" s="214">
        <v>0</v>
      </c>
      <c r="R64" s="186">
        <v>0</v>
      </c>
      <c r="S64" s="186">
        <v>0</v>
      </c>
      <c r="T64" s="186">
        <v>0</v>
      </c>
      <c r="U64" s="186">
        <v>0</v>
      </c>
      <c r="V64" s="186">
        <v>0</v>
      </c>
      <c r="W64" s="186">
        <v>0</v>
      </c>
      <c r="X64" s="214">
        <v>0</v>
      </c>
      <c r="Y64" s="186">
        <v>0</v>
      </c>
      <c r="Z64" s="186">
        <v>0</v>
      </c>
      <c r="AA64" s="186">
        <v>0</v>
      </c>
      <c r="AB64" s="186">
        <v>0</v>
      </c>
      <c r="AC64" s="186">
        <v>0</v>
      </c>
      <c r="AD64" s="186">
        <v>0</v>
      </c>
      <c r="AE64" s="214">
        <v>0</v>
      </c>
      <c r="AF64" s="186">
        <v>0</v>
      </c>
      <c r="AG64" s="187">
        <v>0</v>
      </c>
      <c r="AH64" s="186">
        <v>0</v>
      </c>
      <c r="AI64" s="186">
        <v>0</v>
      </c>
      <c r="AJ64" s="186">
        <v>0</v>
      </c>
      <c r="AK64" s="186">
        <v>0</v>
      </c>
      <c r="AL64" s="214">
        <v>0</v>
      </c>
    </row>
    <row r="65" spans="1:38" s="213" customFormat="1" ht="35.25" customHeight="1">
      <c r="A65" s="178" t="s">
        <v>144</v>
      </c>
      <c r="B65" s="179" t="s">
        <v>145</v>
      </c>
      <c r="C65" s="210" t="s">
        <v>38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214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214">
        <v>0</v>
      </c>
      <c r="R65" s="186">
        <v>0</v>
      </c>
      <c r="S65" s="186">
        <v>0</v>
      </c>
      <c r="T65" s="186">
        <v>0</v>
      </c>
      <c r="U65" s="186">
        <v>0</v>
      </c>
      <c r="V65" s="186">
        <v>0</v>
      </c>
      <c r="W65" s="186">
        <v>0</v>
      </c>
      <c r="X65" s="214">
        <v>0</v>
      </c>
      <c r="Y65" s="186">
        <v>0</v>
      </c>
      <c r="Z65" s="186">
        <v>0</v>
      </c>
      <c r="AA65" s="186">
        <v>0</v>
      </c>
      <c r="AB65" s="186">
        <v>0</v>
      </c>
      <c r="AC65" s="186">
        <v>0</v>
      </c>
      <c r="AD65" s="186">
        <v>0</v>
      </c>
      <c r="AE65" s="214">
        <v>0</v>
      </c>
      <c r="AF65" s="186">
        <v>0</v>
      </c>
      <c r="AG65" s="187">
        <v>0</v>
      </c>
      <c r="AH65" s="186">
        <v>0</v>
      </c>
      <c r="AI65" s="186">
        <v>0</v>
      </c>
      <c r="AJ65" s="186">
        <v>0</v>
      </c>
      <c r="AK65" s="186">
        <v>0</v>
      </c>
      <c r="AL65" s="214">
        <v>0</v>
      </c>
    </row>
    <row r="66" spans="1:38" s="213" customFormat="1" ht="36.75" customHeight="1">
      <c r="A66" s="178" t="s">
        <v>146</v>
      </c>
      <c r="B66" s="179" t="s">
        <v>147</v>
      </c>
      <c r="C66" s="210" t="s">
        <v>38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214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6">
        <v>0</v>
      </c>
      <c r="Q66" s="214">
        <v>0</v>
      </c>
      <c r="R66" s="186">
        <v>0</v>
      </c>
      <c r="S66" s="186">
        <v>0</v>
      </c>
      <c r="T66" s="186">
        <v>0</v>
      </c>
      <c r="U66" s="186">
        <v>0</v>
      </c>
      <c r="V66" s="186">
        <v>0</v>
      </c>
      <c r="W66" s="186">
        <v>0</v>
      </c>
      <c r="X66" s="214">
        <v>0</v>
      </c>
      <c r="Y66" s="186">
        <v>0</v>
      </c>
      <c r="Z66" s="186">
        <v>0</v>
      </c>
      <c r="AA66" s="186">
        <v>0</v>
      </c>
      <c r="AB66" s="186">
        <v>0</v>
      </c>
      <c r="AC66" s="186">
        <v>0</v>
      </c>
      <c r="AD66" s="186">
        <v>0</v>
      </c>
      <c r="AE66" s="214">
        <v>0</v>
      </c>
      <c r="AF66" s="186">
        <v>0</v>
      </c>
      <c r="AG66" s="187">
        <v>0</v>
      </c>
      <c r="AH66" s="186">
        <v>0</v>
      </c>
      <c r="AI66" s="186">
        <v>0</v>
      </c>
      <c r="AJ66" s="186">
        <v>0</v>
      </c>
      <c r="AK66" s="186">
        <v>0</v>
      </c>
      <c r="AL66" s="214">
        <v>0</v>
      </c>
    </row>
    <row r="67" spans="1:38" s="213" customFormat="1" ht="31.5">
      <c r="A67" s="178" t="s">
        <v>148</v>
      </c>
      <c r="B67" s="179" t="s">
        <v>149</v>
      </c>
      <c r="C67" s="210" t="s">
        <v>38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214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6">
        <v>0</v>
      </c>
      <c r="Q67" s="214">
        <v>0</v>
      </c>
      <c r="R67" s="186">
        <v>0</v>
      </c>
      <c r="S67" s="186">
        <v>0</v>
      </c>
      <c r="T67" s="186">
        <v>0</v>
      </c>
      <c r="U67" s="186">
        <v>0</v>
      </c>
      <c r="V67" s="186">
        <v>0</v>
      </c>
      <c r="W67" s="186">
        <v>0</v>
      </c>
      <c r="X67" s="214">
        <v>0</v>
      </c>
      <c r="Y67" s="186">
        <v>0</v>
      </c>
      <c r="Z67" s="186">
        <v>0</v>
      </c>
      <c r="AA67" s="186">
        <v>0</v>
      </c>
      <c r="AB67" s="186">
        <v>0</v>
      </c>
      <c r="AC67" s="186">
        <v>0</v>
      </c>
      <c r="AD67" s="186">
        <v>0</v>
      </c>
      <c r="AE67" s="214">
        <v>0</v>
      </c>
      <c r="AF67" s="186">
        <v>0</v>
      </c>
      <c r="AG67" s="187">
        <v>0</v>
      </c>
      <c r="AH67" s="186">
        <v>0</v>
      </c>
      <c r="AI67" s="186">
        <v>0</v>
      </c>
      <c r="AJ67" s="186">
        <v>0</v>
      </c>
      <c r="AK67" s="186">
        <v>0</v>
      </c>
      <c r="AL67" s="214">
        <v>0</v>
      </c>
    </row>
    <row r="68" spans="1:38" ht="35.25" customHeight="1">
      <c r="A68" s="104" t="s">
        <v>150</v>
      </c>
      <c r="B68" s="110" t="s">
        <v>151</v>
      </c>
      <c r="C68" s="102" t="s">
        <v>39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9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9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9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9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9">
        <v>0</v>
      </c>
    </row>
    <row r="69" spans="1:38" ht="34.5" customHeight="1">
      <c r="A69" s="104" t="s">
        <v>152</v>
      </c>
      <c r="B69" s="105" t="s">
        <v>153</v>
      </c>
      <c r="C69" s="102" t="s">
        <v>38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33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33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33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33">
        <v>0</v>
      </c>
      <c r="AF69" s="112">
        <v>0</v>
      </c>
      <c r="AG69" s="108">
        <v>0</v>
      </c>
      <c r="AH69" s="112">
        <v>0</v>
      </c>
      <c r="AI69" s="112">
        <v>0</v>
      </c>
      <c r="AJ69" s="112">
        <v>0</v>
      </c>
      <c r="AK69" s="112">
        <v>0</v>
      </c>
      <c r="AL69" s="133">
        <v>0</v>
      </c>
    </row>
    <row r="70" spans="1:38" s="213" customFormat="1" ht="21.75" customHeight="1">
      <c r="A70" s="178" t="s">
        <v>154</v>
      </c>
      <c r="B70" s="179" t="s">
        <v>155</v>
      </c>
      <c r="C70" s="210" t="s">
        <v>38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3">
        <v>0</v>
      </c>
      <c r="J70" s="214">
        <v>0</v>
      </c>
      <c r="K70" s="183">
        <v>0</v>
      </c>
      <c r="L70" s="187">
        <v>5.760000000000001</v>
      </c>
      <c r="M70" s="183">
        <v>0</v>
      </c>
      <c r="N70" s="183">
        <v>0</v>
      </c>
      <c r="O70" s="183">
        <v>0</v>
      </c>
      <c r="P70" s="183">
        <v>0</v>
      </c>
      <c r="Q70" s="214">
        <v>0</v>
      </c>
      <c r="R70" s="183">
        <v>0</v>
      </c>
      <c r="S70" s="187">
        <v>14.55</v>
      </c>
      <c r="T70" s="183">
        <v>0</v>
      </c>
      <c r="U70" s="183">
        <v>0</v>
      </c>
      <c r="V70" s="183">
        <v>0</v>
      </c>
      <c r="W70" s="183">
        <v>0</v>
      </c>
      <c r="X70" s="214">
        <v>2</v>
      </c>
      <c r="Y70" s="183">
        <v>0</v>
      </c>
      <c r="Z70" s="187">
        <v>5.760000000000001</v>
      </c>
      <c r="AA70" s="183">
        <v>0</v>
      </c>
      <c r="AB70" s="183">
        <v>0</v>
      </c>
      <c r="AC70" s="183">
        <v>0</v>
      </c>
      <c r="AD70" s="183">
        <v>0</v>
      </c>
      <c r="AE70" s="214">
        <v>7</v>
      </c>
      <c r="AF70" s="183">
        <v>0</v>
      </c>
      <c r="AG70" s="187">
        <v>26.070000000000004</v>
      </c>
      <c r="AH70" s="183">
        <v>0</v>
      </c>
      <c r="AI70" s="183">
        <v>0</v>
      </c>
      <c r="AJ70" s="183">
        <v>0</v>
      </c>
      <c r="AK70" s="183">
        <v>0</v>
      </c>
      <c r="AL70" s="214">
        <v>9</v>
      </c>
    </row>
    <row r="71" spans="1:38" ht="34.5" customHeight="1">
      <c r="A71" s="104" t="s">
        <v>156</v>
      </c>
      <c r="B71" s="113" t="s">
        <v>157</v>
      </c>
      <c r="C71" s="102" t="s">
        <v>39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9">
        <v>0</v>
      </c>
      <c r="K71" s="106">
        <v>0</v>
      </c>
      <c r="L71" s="106">
        <v>5.760000000000001</v>
      </c>
      <c r="M71" s="106">
        <v>0</v>
      </c>
      <c r="N71" s="106">
        <v>0</v>
      </c>
      <c r="O71" s="106">
        <v>0</v>
      </c>
      <c r="P71" s="106">
        <v>0</v>
      </c>
      <c r="Q71" s="109">
        <v>0</v>
      </c>
      <c r="R71" s="106">
        <v>0</v>
      </c>
      <c r="S71" s="106">
        <v>5.760000000000001</v>
      </c>
      <c r="T71" s="106">
        <v>0</v>
      </c>
      <c r="U71" s="106">
        <v>0</v>
      </c>
      <c r="V71" s="106">
        <v>0</v>
      </c>
      <c r="W71" s="106">
        <v>0</v>
      </c>
      <c r="X71" s="109">
        <v>0</v>
      </c>
      <c r="Y71" s="106">
        <v>0</v>
      </c>
      <c r="Z71" s="106">
        <v>5.760000000000001</v>
      </c>
      <c r="AA71" s="106">
        <v>0</v>
      </c>
      <c r="AB71" s="106">
        <v>0</v>
      </c>
      <c r="AC71" s="106">
        <v>0</v>
      </c>
      <c r="AD71" s="106">
        <v>0</v>
      </c>
      <c r="AE71" s="109">
        <v>5</v>
      </c>
      <c r="AF71" s="106">
        <v>0</v>
      </c>
      <c r="AG71" s="106">
        <v>17.28</v>
      </c>
      <c r="AH71" s="106">
        <v>0</v>
      </c>
      <c r="AI71" s="106">
        <v>0</v>
      </c>
      <c r="AJ71" s="106">
        <v>0</v>
      </c>
      <c r="AK71" s="106">
        <v>0</v>
      </c>
      <c r="AL71" s="109">
        <v>5</v>
      </c>
    </row>
    <row r="72" spans="1:38" ht="21.75" customHeight="1">
      <c r="A72" s="104" t="s">
        <v>158</v>
      </c>
      <c r="B72" s="113" t="s">
        <v>159</v>
      </c>
      <c r="C72" s="102" t="s">
        <v>39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9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9">
        <v>0</v>
      </c>
      <c r="R72" s="106">
        <v>0</v>
      </c>
      <c r="S72" s="106">
        <v>0.19</v>
      </c>
      <c r="T72" s="106">
        <v>0</v>
      </c>
      <c r="U72" s="106">
        <v>0</v>
      </c>
      <c r="V72" s="106">
        <v>0</v>
      </c>
      <c r="W72" s="106">
        <v>0</v>
      </c>
      <c r="X72" s="109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9">
        <v>1</v>
      </c>
      <c r="AF72" s="106">
        <v>0</v>
      </c>
      <c r="AG72" s="106">
        <v>0.19</v>
      </c>
      <c r="AH72" s="106">
        <v>0</v>
      </c>
      <c r="AI72" s="106">
        <v>0</v>
      </c>
      <c r="AJ72" s="106">
        <v>0</v>
      </c>
      <c r="AK72" s="106">
        <v>0</v>
      </c>
      <c r="AL72" s="109">
        <v>1</v>
      </c>
    </row>
    <row r="73" spans="1:38" ht="18.75" customHeight="1">
      <c r="A73" s="104" t="s">
        <v>160</v>
      </c>
      <c r="B73" s="113" t="s">
        <v>161</v>
      </c>
      <c r="C73" s="102" t="s">
        <v>39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9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9">
        <v>0</v>
      </c>
      <c r="R73" s="106">
        <v>0</v>
      </c>
      <c r="S73" s="106">
        <v>1.62</v>
      </c>
      <c r="T73" s="106">
        <v>0</v>
      </c>
      <c r="U73" s="106">
        <v>0</v>
      </c>
      <c r="V73" s="106">
        <v>0</v>
      </c>
      <c r="W73" s="106">
        <v>0</v>
      </c>
      <c r="X73" s="109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9">
        <v>1</v>
      </c>
      <c r="AF73" s="106">
        <v>0</v>
      </c>
      <c r="AG73" s="106">
        <v>1.62</v>
      </c>
      <c r="AH73" s="106">
        <v>0</v>
      </c>
      <c r="AI73" s="106">
        <v>0</v>
      </c>
      <c r="AJ73" s="106">
        <v>0</v>
      </c>
      <c r="AK73" s="106">
        <v>0</v>
      </c>
      <c r="AL73" s="109">
        <v>1</v>
      </c>
    </row>
    <row r="74" spans="1:38" ht="36.75" customHeight="1">
      <c r="A74" s="104" t="s">
        <v>162</v>
      </c>
      <c r="B74" s="113" t="s">
        <v>243</v>
      </c>
      <c r="C74" s="102" t="s">
        <v>39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9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9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9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9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9">
        <v>0</v>
      </c>
    </row>
    <row r="75" spans="1:38" ht="49.5" customHeight="1">
      <c r="A75" s="104" t="s">
        <v>163</v>
      </c>
      <c r="B75" s="114" t="s">
        <v>166</v>
      </c>
      <c r="C75" s="102" t="s">
        <v>39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9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9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9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9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9">
        <v>0</v>
      </c>
    </row>
    <row r="76" spans="1:38" ht="33" customHeight="1">
      <c r="A76" s="104" t="s">
        <v>165</v>
      </c>
      <c r="B76" s="113" t="s">
        <v>180</v>
      </c>
      <c r="C76" s="102" t="s">
        <v>39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09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9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9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9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9">
        <v>0</v>
      </c>
    </row>
    <row r="77" spans="1:38" ht="19.5" customHeight="1">
      <c r="A77" s="104" t="s">
        <v>167</v>
      </c>
      <c r="B77" s="113" t="s">
        <v>184</v>
      </c>
      <c r="C77" s="102" t="s">
        <v>39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9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9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9">
        <v>0</v>
      </c>
      <c r="Y77" s="106">
        <v>0</v>
      </c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9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09">
        <v>0</v>
      </c>
    </row>
    <row r="78" spans="1:38" ht="36.75" customHeight="1">
      <c r="A78" s="104" t="s">
        <v>169</v>
      </c>
      <c r="B78" s="113" t="s">
        <v>244</v>
      </c>
      <c r="C78" s="102" t="s">
        <v>39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9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9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9">
        <v>0</v>
      </c>
      <c r="Y78" s="106">
        <v>0</v>
      </c>
      <c r="Z78" s="106">
        <v>0</v>
      </c>
      <c r="AA78" s="106">
        <v>0</v>
      </c>
      <c r="AB78" s="106">
        <v>0</v>
      </c>
      <c r="AC78" s="106">
        <v>0</v>
      </c>
      <c r="AD78" s="106">
        <v>0</v>
      </c>
      <c r="AE78" s="109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09">
        <v>0</v>
      </c>
    </row>
    <row r="79" spans="1:38" ht="21.75" customHeight="1">
      <c r="A79" s="104" t="s">
        <v>171</v>
      </c>
      <c r="B79" s="115" t="s">
        <v>188</v>
      </c>
      <c r="C79" s="102" t="s">
        <v>39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9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9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9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0</v>
      </c>
      <c r="AE79" s="109"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v>0</v>
      </c>
      <c r="AK79" s="106">
        <v>0</v>
      </c>
      <c r="AL79" s="109">
        <v>0</v>
      </c>
    </row>
    <row r="80" spans="1:38" ht="22.5" customHeight="1">
      <c r="A80" s="104" t="s">
        <v>173</v>
      </c>
      <c r="B80" s="115" t="s">
        <v>190</v>
      </c>
      <c r="C80" s="102" t="s">
        <v>39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9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9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9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9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9">
        <v>0</v>
      </c>
    </row>
    <row r="81" spans="1:38" ht="64.5" customHeight="1">
      <c r="A81" s="104" t="s">
        <v>175</v>
      </c>
      <c r="B81" s="115" t="s">
        <v>192</v>
      </c>
      <c r="C81" s="102" t="s">
        <v>39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9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9">
        <v>0</v>
      </c>
      <c r="R81" s="106">
        <v>0</v>
      </c>
      <c r="S81" s="106">
        <v>6.98</v>
      </c>
      <c r="T81" s="106">
        <v>0</v>
      </c>
      <c r="U81" s="106">
        <v>0</v>
      </c>
      <c r="V81" s="106">
        <v>0</v>
      </c>
      <c r="W81" s="106">
        <v>0</v>
      </c>
      <c r="X81" s="109">
        <v>2</v>
      </c>
      <c r="Y81" s="106">
        <v>0</v>
      </c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9">
        <v>0</v>
      </c>
      <c r="AF81" s="106">
        <v>0</v>
      </c>
      <c r="AG81" s="106">
        <v>6.98</v>
      </c>
      <c r="AH81" s="106">
        <v>0</v>
      </c>
      <c r="AI81" s="106">
        <v>0</v>
      </c>
      <c r="AJ81" s="106">
        <v>0</v>
      </c>
      <c r="AK81" s="106">
        <v>0</v>
      </c>
      <c r="AL81" s="109">
        <v>2</v>
      </c>
    </row>
    <row r="87" spans="2:21" s="116" customFormat="1" ht="15.75">
      <c r="B87" s="335"/>
      <c r="C87" s="335"/>
      <c r="D87" s="335"/>
      <c r="F87" s="117"/>
      <c r="G87" s="118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9"/>
      <c r="T87" s="117"/>
      <c r="U87" s="117"/>
    </row>
    <row r="88" spans="2:21" s="116" customFormat="1" ht="15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9"/>
      <c r="T88" s="117"/>
      <c r="U88" s="117"/>
    </row>
    <row r="89" spans="2:21" s="116" customFormat="1" ht="15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9"/>
      <c r="T89" s="117"/>
      <c r="U89" s="117"/>
    </row>
    <row r="90" spans="2:21" s="116" customFormat="1" ht="15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9"/>
      <c r="T90" s="117"/>
      <c r="U90" s="117"/>
    </row>
    <row r="91" spans="2:21" s="116" customFormat="1" ht="15.75">
      <c r="B91" s="74"/>
      <c r="C91" s="74"/>
      <c r="D91" s="120"/>
      <c r="F91" s="120"/>
      <c r="G91" s="121"/>
      <c r="H91" s="120"/>
      <c r="I91" s="120"/>
      <c r="J91" s="120"/>
      <c r="K91" s="120"/>
      <c r="L91" s="117"/>
      <c r="M91" s="117"/>
      <c r="N91" s="117"/>
      <c r="O91" s="117"/>
      <c r="P91" s="117"/>
      <c r="Q91" s="117"/>
      <c r="R91" s="117"/>
      <c r="S91" s="119"/>
      <c r="T91" s="117"/>
      <c r="U91" s="117"/>
    </row>
    <row r="92" spans="2:21" s="116" customFormat="1" ht="15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9"/>
      <c r="T92" s="117"/>
      <c r="U92" s="117"/>
    </row>
    <row r="96" ht="15.75">
      <c r="AJ96" s="97" t="s">
        <v>310</v>
      </c>
    </row>
  </sheetData>
  <sheetProtection/>
  <mergeCells count="23">
    <mergeCell ref="A5:AL5"/>
    <mergeCell ref="Y1:AL1"/>
    <mergeCell ref="L2:N2"/>
    <mergeCell ref="O2:AL2"/>
    <mergeCell ref="Z3:AA3"/>
    <mergeCell ref="A4:AL4"/>
    <mergeCell ref="A6:AL6"/>
    <mergeCell ref="A7:AL7"/>
    <mergeCell ref="A8:A11"/>
    <mergeCell ref="B8:B11"/>
    <mergeCell ref="C8:C11"/>
    <mergeCell ref="D8:AL8"/>
    <mergeCell ref="D9:J9"/>
    <mergeCell ref="K9:Q9"/>
    <mergeCell ref="R9:X9"/>
    <mergeCell ref="Y9:AE9"/>
    <mergeCell ref="B87:D87"/>
    <mergeCell ref="AF9:AL9"/>
    <mergeCell ref="E10:J10"/>
    <mergeCell ref="L10:Q10"/>
    <mergeCell ref="S10:X10"/>
    <mergeCell ref="Z10:AE10"/>
    <mergeCell ref="AG10:AL10"/>
  </mergeCells>
  <printOptions/>
  <pageMargins left="0" right="0" top="0" bottom="0" header="0" footer="0"/>
  <pageSetup horizontalDpi="600" verticalDpi="600" orientation="landscape" paperSize="8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FF"/>
  </sheetPr>
  <dimension ref="A1:BW97"/>
  <sheetViews>
    <sheetView view="pageBreakPreview" zoomScale="60" zoomScaleNormal="65" zoomScalePageLayoutView="0" workbookViewId="0" topLeftCell="A1">
      <selection activeCell="H12" sqref="H12"/>
    </sheetView>
  </sheetViews>
  <sheetFormatPr defaultColWidth="9.140625" defaultRowHeight="15"/>
  <cols>
    <col min="1" max="1" width="12.00390625" style="231" customWidth="1"/>
    <col min="2" max="2" width="73.7109375" style="231" customWidth="1"/>
    <col min="3" max="3" width="15.8515625" style="231" customWidth="1"/>
    <col min="4" max="33" width="6.8515625" style="231" customWidth="1"/>
    <col min="34" max="16384" width="9.140625" style="231" customWidth="1"/>
  </cols>
  <sheetData>
    <row r="1" spans="17:38" s="94" customFormat="1" ht="18.75">
      <c r="Q1" s="221"/>
      <c r="R1" s="221"/>
      <c r="S1" s="250"/>
      <c r="T1" s="250"/>
      <c r="U1" s="250"/>
      <c r="V1" s="250"/>
      <c r="W1" s="250"/>
      <c r="X1" s="250"/>
      <c r="Y1" s="347" t="s">
        <v>549</v>
      </c>
      <c r="Z1" s="347"/>
      <c r="AA1" s="347"/>
      <c r="AB1" s="347"/>
      <c r="AC1" s="347"/>
      <c r="AD1" s="347"/>
      <c r="AE1" s="347"/>
      <c r="AF1" s="347"/>
      <c r="AG1" s="347"/>
      <c r="AH1" s="251"/>
      <c r="AI1" s="251"/>
      <c r="AJ1" s="251"/>
      <c r="AK1" s="251"/>
      <c r="AL1" s="251"/>
    </row>
    <row r="2" spans="8:38" s="94" customFormat="1" ht="18.75">
      <c r="H2" s="347" t="s">
        <v>558</v>
      </c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251"/>
      <c r="AI2" s="251"/>
      <c r="AJ2" s="251"/>
      <c r="AK2" s="251"/>
      <c r="AL2" s="251"/>
    </row>
    <row r="3" spans="12:27" s="94" customFormat="1" ht="18.75">
      <c r="L3" s="95"/>
      <c r="M3" s="95"/>
      <c r="N3" s="95"/>
      <c r="O3" s="95"/>
      <c r="P3" s="95"/>
      <c r="Z3" s="360"/>
      <c r="AA3" s="360"/>
    </row>
    <row r="4" spans="1:33" s="94" customFormat="1" ht="18.75">
      <c r="A4" s="349" t="s">
        <v>514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</row>
    <row r="5" spans="1:33" s="94" customFormat="1" ht="18.75">
      <c r="A5" s="349" t="s">
        <v>515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</row>
    <row r="6" spans="1:33" s="278" customFormat="1" ht="15.75" customHeight="1">
      <c r="A6" s="400" t="s">
        <v>491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</row>
    <row r="7" spans="1:33" ht="15.75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</row>
    <row r="8" spans="1:33" ht="38.25" customHeight="1">
      <c r="A8" s="402" t="s">
        <v>14</v>
      </c>
      <c r="B8" s="402" t="s">
        <v>15</v>
      </c>
      <c r="C8" s="402" t="s">
        <v>193</v>
      </c>
      <c r="D8" s="410" t="s">
        <v>311</v>
      </c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1:75" ht="15.75" customHeight="1">
      <c r="A9" s="402"/>
      <c r="B9" s="402"/>
      <c r="C9" s="402"/>
      <c r="D9" s="404" t="s">
        <v>513</v>
      </c>
      <c r="E9" s="405"/>
      <c r="F9" s="405"/>
      <c r="G9" s="405"/>
      <c r="H9" s="405"/>
      <c r="I9" s="406"/>
      <c r="J9" s="404" t="s">
        <v>201</v>
      </c>
      <c r="K9" s="405"/>
      <c r="L9" s="405"/>
      <c r="M9" s="405"/>
      <c r="N9" s="405"/>
      <c r="O9" s="406"/>
      <c r="P9" s="404" t="s">
        <v>202</v>
      </c>
      <c r="Q9" s="405"/>
      <c r="R9" s="405"/>
      <c r="S9" s="405"/>
      <c r="T9" s="405"/>
      <c r="U9" s="406"/>
      <c r="V9" s="404" t="s">
        <v>203</v>
      </c>
      <c r="W9" s="405"/>
      <c r="X9" s="405"/>
      <c r="Y9" s="405"/>
      <c r="Z9" s="405"/>
      <c r="AA9" s="406"/>
      <c r="AB9" s="404" t="s">
        <v>204</v>
      </c>
      <c r="AC9" s="405"/>
      <c r="AD9" s="405"/>
      <c r="AE9" s="405"/>
      <c r="AF9" s="405"/>
      <c r="AG9" s="406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</row>
    <row r="10" spans="1:75" ht="15.75">
      <c r="A10" s="402"/>
      <c r="B10" s="402"/>
      <c r="C10" s="402"/>
      <c r="D10" s="407"/>
      <c r="E10" s="408"/>
      <c r="F10" s="408"/>
      <c r="G10" s="408"/>
      <c r="H10" s="408"/>
      <c r="I10" s="409"/>
      <c r="J10" s="407"/>
      <c r="K10" s="408"/>
      <c r="L10" s="408"/>
      <c r="M10" s="408"/>
      <c r="N10" s="408"/>
      <c r="O10" s="409"/>
      <c r="P10" s="407"/>
      <c r="Q10" s="408"/>
      <c r="R10" s="408"/>
      <c r="S10" s="408"/>
      <c r="T10" s="408"/>
      <c r="U10" s="409"/>
      <c r="V10" s="407"/>
      <c r="W10" s="408"/>
      <c r="X10" s="408"/>
      <c r="Y10" s="408"/>
      <c r="Z10" s="408"/>
      <c r="AA10" s="409"/>
      <c r="AB10" s="407"/>
      <c r="AC10" s="408"/>
      <c r="AD10" s="408"/>
      <c r="AE10" s="408"/>
      <c r="AF10" s="408"/>
      <c r="AG10" s="409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</row>
    <row r="11" spans="1:75" ht="39" customHeight="1">
      <c r="A11" s="402"/>
      <c r="B11" s="402"/>
      <c r="C11" s="402"/>
      <c r="D11" s="403" t="s">
        <v>230</v>
      </c>
      <c r="E11" s="403"/>
      <c r="F11" s="403"/>
      <c r="G11" s="403"/>
      <c r="H11" s="403"/>
      <c r="I11" s="403"/>
      <c r="J11" s="403" t="s">
        <v>230</v>
      </c>
      <c r="K11" s="403"/>
      <c r="L11" s="403"/>
      <c r="M11" s="403"/>
      <c r="N11" s="403"/>
      <c r="O11" s="403"/>
      <c r="P11" s="403" t="s">
        <v>230</v>
      </c>
      <c r="Q11" s="403"/>
      <c r="R11" s="403"/>
      <c r="S11" s="403"/>
      <c r="T11" s="403"/>
      <c r="U11" s="403"/>
      <c r="V11" s="403" t="s">
        <v>230</v>
      </c>
      <c r="W11" s="403"/>
      <c r="X11" s="403"/>
      <c r="Y11" s="403"/>
      <c r="Z11" s="403"/>
      <c r="AA11" s="403"/>
      <c r="AB11" s="403" t="s">
        <v>230</v>
      </c>
      <c r="AC11" s="403"/>
      <c r="AD11" s="403"/>
      <c r="AE11" s="403"/>
      <c r="AF11" s="403"/>
      <c r="AG11" s="40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4"/>
      <c r="BR11" s="414"/>
      <c r="BS11" s="414"/>
      <c r="BT11" s="414"/>
      <c r="BU11" s="414"/>
      <c r="BV11" s="414"/>
      <c r="BW11" s="414"/>
    </row>
    <row r="12" spans="1:75" ht="54.75" customHeight="1">
      <c r="A12" s="402"/>
      <c r="B12" s="402"/>
      <c r="C12" s="402"/>
      <c r="D12" s="279" t="s">
        <v>312</v>
      </c>
      <c r="E12" s="279" t="s">
        <v>258</v>
      </c>
      <c r="F12" s="279" t="s">
        <v>259</v>
      </c>
      <c r="G12" s="280" t="s">
        <v>260</v>
      </c>
      <c r="H12" s="279" t="s">
        <v>261</v>
      </c>
      <c r="I12" s="279" t="s">
        <v>262</v>
      </c>
      <c r="J12" s="279" t="s">
        <v>312</v>
      </c>
      <c r="K12" s="279" t="s">
        <v>258</v>
      </c>
      <c r="L12" s="279" t="s">
        <v>259</v>
      </c>
      <c r="M12" s="280" t="s">
        <v>260</v>
      </c>
      <c r="N12" s="279" t="s">
        <v>261</v>
      </c>
      <c r="O12" s="279" t="s">
        <v>262</v>
      </c>
      <c r="P12" s="279" t="s">
        <v>312</v>
      </c>
      <c r="Q12" s="279" t="s">
        <v>258</v>
      </c>
      <c r="R12" s="279" t="s">
        <v>259</v>
      </c>
      <c r="S12" s="280" t="s">
        <v>260</v>
      </c>
      <c r="T12" s="279" t="s">
        <v>261</v>
      </c>
      <c r="U12" s="279" t="s">
        <v>262</v>
      </c>
      <c r="V12" s="279" t="s">
        <v>312</v>
      </c>
      <c r="W12" s="279" t="s">
        <v>258</v>
      </c>
      <c r="X12" s="279" t="s">
        <v>259</v>
      </c>
      <c r="Y12" s="280" t="s">
        <v>260</v>
      </c>
      <c r="Z12" s="279" t="s">
        <v>261</v>
      </c>
      <c r="AA12" s="279" t="s">
        <v>262</v>
      </c>
      <c r="AB12" s="279" t="s">
        <v>312</v>
      </c>
      <c r="AC12" s="279" t="s">
        <v>258</v>
      </c>
      <c r="AD12" s="279" t="s">
        <v>259</v>
      </c>
      <c r="AE12" s="280" t="s">
        <v>260</v>
      </c>
      <c r="AF12" s="279" t="s">
        <v>261</v>
      </c>
      <c r="AG12" s="279" t="s">
        <v>262</v>
      </c>
      <c r="AV12" s="281"/>
      <c r="AW12" s="281"/>
      <c r="AX12" s="281"/>
      <c r="AY12" s="282"/>
      <c r="AZ12" s="282"/>
      <c r="BA12" s="282"/>
      <c r="BB12" s="281"/>
      <c r="BC12" s="281"/>
      <c r="BD12" s="281"/>
      <c r="BE12" s="281"/>
      <c r="BF12" s="282"/>
      <c r="BG12" s="282"/>
      <c r="BH12" s="282"/>
      <c r="BI12" s="281"/>
      <c r="BJ12" s="281"/>
      <c r="BK12" s="281"/>
      <c r="BL12" s="281"/>
      <c r="BM12" s="282"/>
      <c r="BN12" s="282"/>
      <c r="BO12" s="282"/>
      <c r="BP12" s="281"/>
      <c r="BQ12" s="281"/>
      <c r="BR12" s="281"/>
      <c r="BS12" s="281"/>
      <c r="BT12" s="282"/>
      <c r="BU12" s="282"/>
      <c r="BV12" s="282"/>
      <c r="BW12" s="281"/>
    </row>
    <row r="13" spans="1:75" s="284" customFormat="1" ht="15.75">
      <c r="A13" s="283">
        <v>1</v>
      </c>
      <c r="B13" s="283">
        <v>2</v>
      </c>
      <c r="C13" s="283">
        <v>3</v>
      </c>
      <c r="D13" s="283" t="s">
        <v>275</v>
      </c>
      <c r="E13" s="283" t="s">
        <v>276</v>
      </c>
      <c r="F13" s="283" t="s">
        <v>277</v>
      </c>
      <c r="G13" s="283" t="s">
        <v>278</v>
      </c>
      <c r="H13" s="283" t="s">
        <v>279</v>
      </c>
      <c r="I13" s="283" t="s">
        <v>280</v>
      </c>
      <c r="J13" s="283" t="s">
        <v>282</v>
      </c>
      <c r="K13" s="283" t="s">
        <v>283</v>
      </c>
      <c r="L13" s="283" t="s">
        <v>284</v>
      </c>
      <c r="M13" s="283" t="s">
        <v>285</v>
      </c>
      <c r="N13" s="283" t="s">
        <v>286</v>
      </c>
      <c r="O13" s="283" t="s">
        <v>287</v>
      </c>
      <c r="P13" s="283" t="s">
        <v>289</v>
      </c>
      <c r="Q13" s="283" t="s">
        <v>290</v>
      </c>
      <c r="R13" s="283" t="s">
        <v>291</v>
      </c>
      <c r="S13" s="283" t="s">
        <v>292</v>
      </c>
      <c r="T13" s="283" t="s">
        <v>293</v>
      </c>
      <c r="U13" s="283" t="s">
        <v>294</v>
      </c>
      <c r="V13" s="283" t="s">
        <v>296</v>
      </c>
      <c r="W13" s="283" t="s">
        <v>297</v>
      </c>
      <c r="X13" s="283" t="s">
        <v>298</v>
      </c>
      <c r="Y13" s="283" t="s">
        <v>299</v>
      </c>
      <c r="Z13" s="283" t="s">
        <v>300</v>
      </c>
      <c r="AA13" s="283" t="s">
        <v>301</v>
      </c>
      <c r="AB13" s="283" t="s">
        <v>516</v>
      </c>
      <c r="AC13" s="283" t="s">
        <v>517</v>
      </c>
      <c r="AD13" s="283" t="s">
        <v>518</v>
      </c>
      <c r="AE13" s="283" t="s">
        <v>519</v>
      </c>
      <c r="AF13" s="283" t="s">
        <v>520</v>
      </c>
      <c r="AG13" s="283" t="s">
        <v>521</v>
      </c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</row>
    <row r="14" spans="1:75" s="176" customFormat="1" ht="22.5" customHeight="1">
      <c r="A14" s="68" t="s">
        <v>36</v>
      </c>
      <c r="B14" s="69" t="s">
        <v>37</v>
      </c>
      <c r="C14" s="216" t="s">
        <v>38</v>
      </c>
      <c r="D14" s="217">
        <v>0</v>
      </c>
      <c r="E14" s="202">
        <f>7!K14</f>
        <v>0</v>
      </c>
      <c r="F14" s="202">
        <f>7!L14</f>
        <v>0</v>
      </c>
      <c r="G14" s="71">
        <v>3.175</v>
      </c>
      <c r="H14" s="202">
        <f>7!P14</f>
        <v>0</v>
      </c>
      <c r="I14" s="203">
        <v>556</v>
      </c>
      <c r="J14" s="217">
        <v>0</v>
      </c>
      <c r="K14" s="202">
        <v>2.5</v>
      </c>
      <c r="L14" s="202">
        <v>0</v>
      </c>
      <c r="M14" s="71">
        <v>5.369</v>
      </c>
      <c r="N14" s="202">
        <v>0</v>
      </c>
      <c r="O14" s="203">
        <f>7!X14</f>
        <v>561</v>
      </c>
      <c r="P14" s="217">
        <v>0</v>
      </c>
      <c r="Q14" s="202">
        <v>0</v>
      </c>
      <c r="R14" s="202">
        <v>0</v>
      </c>
      <c r="S14" s="71">
        <v>6.468</v>
      </c>
      <c r="T14" s="202">
        <v>0</v>
      </c>
      <c r="U14" s="203">
        <f>7!AE14</f>
        <v>189</v>
      </c>
      <c r="V14" s="217">
        <v>0</v>
      </c>
      <c r="W14" s="202">
        <v>0</v>
      </c>
      <c r="X14" s="202">
        <v>0</v>
      </c>
      <c r="Y14" s="71">
        <v>4.523</v>
      </c>
      <c r="Z14" s="202">
        <v>0</v>
      </c>
      <c r="AA14" s="203">
        <f>7!AL14</f>
        <v>141</v>
      </c>
      <c r="AB14" s="217">
        <v>0</v>
      </c>
      <c r="AC14" s="202">
        <v>0</v>
      </c>
      <c r="AD14" s="202">
        <v>0</v>
      </c>
      <c r="AE14" s="71">
        <v>6.6899999999999995</v>
      </c>
      <c r="AF14" s="202">
        <v>0</v>
      </c>
      <c r="AG14" s="203">
        <f>7!AS14</f>
        <v>138</v>
      </c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</row>
    <row r="15" spans="1:75" s="176" customFormat="1" ht="21.75" customHeight="1">
      <c r="A15" s="68" t="s">
        <v>40</v>
      </c>
      <c r="B15" s="69" t="s">
        <v>41</v>
      </c>
      <c r="C15" s="216" t="s">
        <v>38</v>
      </c>
      <c r="D15" s="217">
        <v>0</v>
      </c>
      <c r="E15" s="202">
        <f>7!K15</f>
        <v>0</v>
      </c>
      <c r="F15" s="202">
        <f>7!L15</f>
        <v>0</v>
      </c>
      <c r="G15" s="71">
        <v>0</v>
      </c>
      <c r="H15" s="202">
        <f>7!P15</f>
        <v>0</v>
      </c>
      <c r="I15" s="203">
        <v>0</v>
      </c>
      <c r="J15" s="217">
        <v>0</v>
      </c>
      <c r="K15" s="202">
        <v>0</v>
      </c>
      <c r="L15" s="202">
        <v>0</v>
      </c>
      <c r="M15" s="71">
        <v>0</v>
      </c>
      <c r="N15" s="202">
        <v>0</v>
      </c>
      <c r="O15" s="203">
        <f>7!X15</f>
        <v>0</v>
      </c>
      <c r="P15" s="217">
        <v>0</v>
      </c>
      <c r="Q15" s="202">
        <v>0</v>
      </c>
      <c r="R15" s="202">
        <v>0</v>
      </c>
      <c r="S15" s="71">
        <v>0</v>
      </c>
      <c r="T15" s="202">
        <v>0</v>
      </c>
      <c r="U15" s="203">
        <f>7!AE15</f>
        <v>0</v>
      </c>
      <c r="V15" s="217">
        <v>0</v>
      </c>
      <c r="W15" s="202">
        <v>0</v>
      </c>
      <c r="X15" s="202">
        <v>0</v>
      </c>
      <c r="Y15" s="71">
        <v>0</v>
      </c>
      <c r="Z15" s="202">
        <v>0</v>
      </c>
      <c r="AA15" s="203">
        <f>7!AL15</f>
        <v>0</v>
      </c>
      <c r="AB15" s="217">
        <v>0</v>
      </c>
      <c r="AC15" s="202">
        <v>0</v>
      </c>
      <c r="AD15" s="202">
        <v>0</v>
      </c>
      <c r="AE15" s="71">
        <v>0</v>
      </c>
      <c r="AF15" s="202">
        <v>0</v>
      </c>
      <c r="AG15" s="203">
        <f>7!AS15</f>
        <v>0</v>
      </c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</row>
    <row r="16" spans="1:75" s="176" customFormat="1" ht="22.5" customHeight="1">
      <c r="A16" s="68" t="s">
        <v>42</v>
      </c>
      <c r="B16" s="69" t="s">
        <v>43</v>
      </c>
      <c r="C16" s="216" t="s">
        <v>38</v>
      </c>
      <c r="D16" s="217">
        <v>0</v>
      </c>
      <c r="E16" s="202">
        <f>7!K16</f>
        <v>0</v>
      </c>
      <c r="F16" s="202">
        <f>7!L16</f>
        <v>0</v>
      </c>
      <c r="G16" s="71">
        <v>3.175</v>
      </c>
      <c r="H16" s="202">
        <f>7!P16</f>
        <v>0</v>
      </c>
      <c r="I16" s="203">
        <v>551</v>
      </c>
      <c r="J16" s="217">
        <v>0</v>
      </c>
      <c r="K16" s="202">
        <v>2.5</v>
      </c>
      <c r="L16" s="202">
        <v>0</v>
      </c>
      <c r="M16" s="71">
        <v>4.619</v>
      </c>
      <c r="N16" s="202">
        <v>0</v>
      </c>
      <c r="O16" s="203">
        <f>7!X16</f>
        <v>554</v>
      </c>
      <c r="P16" s="217">
        <v>0</v>
      </c>
      <c r="Q16" s="202">
        <v>0</v>
      </c>
      <c r="R16" s="202">
        <v>0</v>
      </c>
      <c r="S16" s="71">
        <v>6.468</v>
      </c>
      <c r="T16" s="202">
        <v>0</v>
      </c>
      <c r="U16" s="203">
        <f>7!AE16</f>
        <v>176</v>
      </c>
      <c r="V16" s="217">
        <v>0</v>
      </c>
      <c r="W16" s="202">
        <v>0</v>
      </c>
      <c r="X16" s="202">
        <v>0</v>
      </c>
      <c r="Y16" s="71">
        <v>4.523</v>
      </c>
      <c r="Z16" s="202">
        <v>0</v>
      </c>
      <c r="AA16" s="203">
        <f>7!AL16</f>
        <v>136</v>
      </c>
      <c r="AB16" s="217">
        <v>0</v>
      </c>
      <c r="AC16" s="202">
        <v>0</v>
      </c>
      <c r="AD16" s="202">
        <v>0</v>
      </c>
      <c r="AE16" s="71">
        <v>6.6899999999999995</v>
      </c>
      <c r="AF16" s="202">
        <v>0</v>
      </c>
      <c r="AG16" s="203">
        <f>7!AS16</f>
        <v>129</v>
      </c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</row>
    <row r="17" spans="1:75" s="176" customFormat="1" ht="33.75" customHeight="1">
      <c r="A17" s="68" t="s">
        <v>44</v>
      </c>
      <c r="B17" s="69" t="s">
        <v>45</v>
      </c>
      <c r="C17" s="216" t="s">
        <v>38</v>
      </c>
      <c r="D17" s="217">
        <v>0</v>
      </c>
      <c r="E17" s="202">
        <f>7!K17</f>
        <v>0</v>
      </c>
      <c r="F17" s="202">
        <f>7!L17</f>
        <v>0</v>
      </c>
      <c r="G17" s="71">
        <v>0</v>
      </c>
      <c r="H17" s="202">
        <f>7!P17</f>
        <v>0</v>
      </c>
      <c r="I17" s="203">
        <v>0</v>
      </c>
      <c r="J17" s="217">
        <v>0</v>
      </c>
      <c r="K17" s="202">
        <v>0</v>
      </c>
      <c r="L17" s="202">
        <v>0</v>
      </c>
      <c r="M17" s="71">
        <v>0</v>
      </c>
      <c r="N17" s="202">
        <v>0</v>
      </c>
      <c r="O17" s="203">
        <f>7!X17</f>
        <v>0</v>
      </c>
      <c r="P17" s="217">
        <v>0</v>
      </c>
      <c r="Q17" s="202">
        <v>0</v>
      </c>
      <c r="R17" s="202">
        <v>0</v>
      </c>
      <c r="S17" s="71">
        <v>0</v>
      </c>
      <c r="T17" s="202">
        <v>0</v>
      </c>
      <c r="U17" s="203">
        <f>7!AE17</f>
        <v>0</v>
      </c>
      <c r="V17" s="217">
        <v>0</v>
      </c>
      <c r="W17" s="202">
        <v>0</v>
      </c>
      <c r="X17" s="202">
        <v>0</v>
      </c>
      <c r="Y17" s="71">
        <v>0</v>
      </c>
      <c r="Z17" s="202">
        <v>0</v>
      </c>
      <c r="AA17" s="203">
        <f>7!AL17</f>
        <v>0</v>
      </c>
      <c r="AB17" s="217">
        <v>0</v>
      </c>
      <c r="AC17" s="202">
        <v>0</v>
      </c>
      <c r="AD17" s="202">
        <v>0</v>
      </c>
      <c r="AE17" s="71">
        <v>0</v>
      </c>
      <c r="AF17" s="202">
        <v>0</v>
      </c>
      <c r="AG17" s="203">
        <f>7!AS17</f>
        <v>0</v>
      </c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</row>
    <row r="18" spans="1:75" s="176" customFormat="1" ht="24" customHeight="1">
      <c r="A18" s="68" t="s">
        <v>46</v>
      </c>
      <c r="B18" s="69" t="s">
        <v>47</v>
      </c>
      <c r="C18" s="216" t="s">
        <v>38</v>
      </c>
      <c r="D18" s="217">
        <v>0</v>
      </c>
      <c r="E18" s="202">
        <f>7!K18</f>
        <v>0</v>
      </c>
      <c r="F18" s="202">
        <f>7!L18</f>
        <v>0</v>
      </c>
      <c r="G18" s="71">
        <v>0</v>
      </c>
      <c r="H18" s="202">
        <f>7!P18</f>
        <v>0</v>
      </c>
      <c r="I18" s="203">
        <v>0</v>
      </c>
      <c r="J18" s="217">
        <v>0</v>
      </c>
      <c r="K18" s="202">
        <v>0</v>
      </c>
      <c r="L18" s="202">
        <v>0</v>
      </c>
      <c r="M18" s="71">
        <v>0.75</v>
      </c>
      <c r="N18" s="202">
        <v>0</v>
      </c>
      <c r="O18" s="203">
        <f>7!X18</f>
        <v>0</v>
      </c>
      <c r="P18" s="217">
        <v>0</v>
      </c>
      <c r="Q18" s="202">
        <v>0</v>
      </c>
      <c r="R18" s="202">
        <v>0</v>
      </c>
      <c r="S18" s="71">
        <v>0</v>
      </c>
      <c r="T18" s="202">
        <v>0</v>
      </c>
      <c r="U18" s="203">
        <f>7!AE18</f>
        <v>0</v>
      </c>
      <c r="V18" s="217">
        <v>0</v>
      </c>
      <c r="W18" s="202">
        <v>0</v>
      </c>
      <c r="X18" s="202">
        <v>0</v>
      </c>
      <c r="Y18" s="71">
        <v>0</v>
      </c>
      <c r="Z18" s="202">
        <v>0</v>
      </c>
      <c r="AA18" s="203">
        <f>7!AL18</f>
        <v>0</v>
      </c>
      <c r="AB18" s="217">
        <v>0</v>
      </c>
      <c r="AC18" s="202">
        <v>0</v>
      </c>
      <c r="AD18" s="202">
        <v>0</v>
      </c>
      <c r="AE18" s="71">
        <v>0</v>
      </c>
      <c r="AF18" s="202">
        <v>0</v>
      </c>
      <c r="AG18" s="203">
        <f>7!AS18</f>
        <v>0</v>
      </c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</row>
    <row r="19" spans="1:75" s="176" customFormat="1" ht="35.25" customHeight="1">
      <c r="A19" s="68" t="s">
        <v>48</v>
      </c>
      <c r="B19" s="69" t="s">
        <v>49</v>
      </c>
      <c r="C19" s="216" t="s">
        <v>38</v>
      </c>
      <c r="D19" s="217">
        <v>0</v>
      </c>
      <c r="E19" s="202">
        <f>7!K19</f>
        <v>0</v>
      </c>
      <c r="F19" s="202">
        <f>7!L19</f>
        <v>0</v>
      </c>
      <c r="G19" s="71">
        <v>0</v>
      </c>
      <c r="H19" s="202">
        <f>7!P19</f>
        <v>0</v>
      </c>
      <c r="I19" s="203">
        <v>0</v>
      </c>
      <c r="J19" s="217">
        <v>0</v>
      </c>
      <c r="K19" s="202">
        <v>0</v>
      </c>
      <c r="L19" s="202">
        <v>0</v>
      </c>
      <c r="M19" s="71">
        <v>0</v>
      </c>
      <c r="N19" s="202">
        <v>0</v>
      </c>
      <c r="O19" s="203">
        <f>7!X19</f>
        <v>0</v>
      </c>
      <c r="P19" s="217">
        <v>0</v>
      </c>
      <c r="Q19" s="202">
        <v>0</v>
      </c>
      <c r="R19" s="202">
        <v>0</v>
      </c>
      <c r="S19" s="71">
        <v>0</v>
      </c>
      <c r="T19" s="202">
        <v>0</v>
      </c>
      <c r="U19" s="203">
        <f>7!AE19</f>
        <v>0</v>
      </c>
      <c r="V19" s="217">
        <v>0</v>
      </c>
      <c r="W19" s="202">
        <v>0</v>
      </c>
      <c r="X19" s="202">
        <v>0</v>
      </c>
      <c r="Y19" s="71">
        <v>0</v>
      </c>
      <c r="Z19" s="202">
        <v>0</v>
      </c>
      <c r="AA19" s="203">
        <f>7!AL19</f>
        <v>0</v>
      </c>
      <c r="AB19" s="217">
        <v>0</v>
      </c>
      <c r="AC19" s="202">
        <v>0</v>
      </c>
      <c r="AD19" s="202">
        <v>0</v>
      </c>
      <c r="AE19" s="71">
        <v>0</v>
      </c>
      <c r="AF19" s="202">
        <v>0</v>
      </c>
      <c r="AG19" s="203">
        <f>7!AS19</f>
        <v>0</v>
      </c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</row>
    <row r="20" spans="1:75" s="176" customFormat="1" ht="19.5" customHeight="1">
      <c r="A20" s="68" t="s">
        <v>50</v>
      </c>
      <c r="B20" s="69" t="s">
        <v>51</v>
      </c>
      <c r="C20" s="216" t="s">
        <v>38</v>
      </c>
      <c r="D20" s="217">
        <v>0</v>
      </c>
      <c r="E20" s="202">
        <f>7!K20</f>
        <v>0</v>
      </c>
      <c r="F20" s="202">
        <f>7!L20</f>
        <v>0</v>
      </c>
      <c r="G20" s="71">
        <v>0</v>
      </c>
      <c r="H20" s="202">
        <f>7!P20</f>
        <v>0</v>
      </c>
      <c r="I20" s="203">
        <v>5</v>
      </c>
      <c r="J20" s="217">
        <v>0</v>
      </c>
      <c r="K20" s="202">
        <v>0</v>
      </c>
      <c r="L20" s="202">
        <v>0</v>
      </c>
      <c r="M20" s="71">
        <v>0</v>
      </c>
      <c r="N20" s="202">
        <v>0</v>
      </c>
      <c r="O20" s="203">
        <f>7!X20</f>
        <v>7</v>
      </c>
      <c r="P20" s="217">
        <v>0</v>
      </c>
      <c r="Q20" s="202">
        <v>0</v>
      </c>
      <c r="R20" s="202">
        <v>0</v>
      </c>
      <c r="S20" s="71">
        <v>0</v>
      </c>
      <c r="T20" s="202">
        <v>0</v>
      </c>
      <c r="U20" s="203">
        <f>7!AE20</f>
        <v>13</v>
      </c>
      <c r="V20" s="217">
        <v>0</v>
      </c>
      <c r="W20" s="202">
        <v>0</v>
      </c>
      <c r="X20" s="202">
        <v>0</v>
      </c>
      <c r="Y20" s="71">
        <v>0</v>
      </c>
      <c r="Z20" s="202">
        <v>0</v>
      </c>
      <c r="AA20" s="203">
        <f>7!AL20</f>
        <v>5</v>
      </c>
      <c r="AB20" s="217">
        <v>0</v>
      </c>
      <c r="AC20" s="202">
        <v>0</v>
      </c>
      <c r="AD20" s="202">
        <v>0</v>
      </c>
      <c r="AE20" s="71">
        <v>0</v>
      </c>
      <c r="AF20" s="202">
        <v>0</v>
      </c>
      <c r="AG20" s="203">
        <f>7!AS20</f>
        <v>9</v>
      </c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</row>
    <row r="21" spans="1:75" s="176" customFormat="1" ht="32.25" customHeight="1">
      <c r="A21" s="68" t="s">
        <v>52</v>
      </c>
      <c r="B21" s="69" t="s">
        <v>53</v>
      </c>
      <c r="C21" s="216" t="s">
        <v>38</v>
      </c>
      <c r="D21" s="217">
        <v>0</v>
      </c>
      <c r="E21" s="202">
        <f>7!K21</f>
        <v>0</v>
      </c>
      <c r="F21" s="202">
        <f>7!L21</f>
        <v>0</v>
      </c>
      <c r="G21" s="71">
        <v>3.175</v>
      </c>
      <c r="H21" s="202">
        <f>7!P21</f>
        <v>0</v>
      </c>
      <c r="I21" s="203">
        <v>551</v>
      </c>
      <c r="J21" s="217">
        <v>0</v>
      </c>
      <c r="K21" s="202">
        <v>2.5</v>
      </c>
      <c r="L21" s="202">
        <v>0</v>
      </c>
      <c r="M21" s="71">
        <v>4.619</v>
      </c>
      <c r="N21" s="202">
        <v>0</v>
      </c>
      <c r="O21" s="203">
        <f>7!X21</f>
        <v>554</v>
      </c>
      <c r="P21" s="217">
        <v>0</v>
      </c>
      <c r="Q21" s="202">
        <v>0</v>
      </c>
      <c r="R21" s="202">
        <v>0</v>
      </c>
      <c r="S21" s="71">
        <v>6.468</v>
      </c>
      <c r="T21" s="202">
        <v>0</v>
      </c>
      <c r="U21" s="203">
        <f>7!AE21</f>
        <v>176</v>
      </c>
      <c r="V21" s="217">
        <v>0</v>
      </c>
      <c r="W21" s="202">
        <v>0</v>
      </c>
      <c r="X21" s="202">
        <v>0</v>
      </c>
      <c r="Y21" s="71">
        <v>4.523</v>
      </c>
      <c r="Z21" s="202">
        <v>0</v>
      </c>
      <c r="AA21" s="203">
        <f>7!AL21</f>
        <v>136</v>
      </c>
      <c r="AB21" s="217">
        <v>0</v>
      </c>
      <c r="AC21" s="202">
        <v>0</v>
      </c>
      <c r="AD21" s="202">
        <v>0</v>
      </c>
      <c r="AE21" s="71">
        <v>6.6899999999999995</v>
      </c>
      <c r="AF21" s="202">
        <v>0</v>
      </c>
      <c r="AG21" s="203">
        <f>7!AS21</f>
        <v>129</v>
      </c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</row>
    <row r="22" spans="1:75" s="176" customFormat="1" ht="53.25" customHeight="1">
      <c r="A22" s="68" t="s">
        <v>54</v>
      </c>
      <c r="B22" s="69" t="s">
        <v>55</v>
      </c>
      <c r="C22" s="216" t="s">
        <v>38</v>
      </c>
      <c r="D22" s="217">
        <v>0</v>
      </c>
      <c r="E22" s="202">
        <f>7!K22</f>
        <v>0</v>
      </c>
      <c r="F22" s="202">
        <f>7!L22</f>
        <v>0</v>
      </c>
      <c r="G22" s="71">
        <v>0</v>
      </c>
      <c r="H22" s="202">
        <f>7!P22</f>
        <v>0</v>
      </c>
      <c r="I22" s="203">
        <v>44</v>
      </c>
      <c r="J22" s="217">
        <v>0</v>
      </c>
      <c r="K22" s="202">
        <v>2.5</v>
      </c>
      <c r="L22" s="202">
        <v>0</v>
      </c>
      <c r="M22" s="71">
        <v>0</v>
      </c>
      <c r="N22" s="202">
        <v>0</v>
      </c>
      <c r="O22" s="203">
        <f>7!X22</f>
        <v>22</v>
      </c>
      <c r="P22" s="217">
        <v>0</v>
      </c>
      <c r="Q22" s="202">
        <v>0</v>
      </c>
      <c r="R22" s="202">
        <v>0</v>
      </c>
      <c r="S22" s="71">
        <v>0</v>
      </c>
      <c r="T22" s="202">
        <v>0</v>
      </c>
      <c r="U22" s="203">
        <f>7!AE22</f>
        <v>40</v>
      </c>
      <c r="V22" s="217">
        <v>0</v>
      </c>
      <c r="W22" s="202">
        <v>0</v>
      </c>
      <c r="X22" s="202">
        <v>0</v>
      </c>
      <c r="Y22" s="71">
        <v>0</v>
      </c>
      <c r="Z22" s="202">
        <v>0</v>
      </c>
      <c r="AA22" s="203">
        <f>7!AL22</f>
        <v>77</v>
      </c>
      <c r="AB22" s="217">
        <v>0</v>
      </c>
      <c r="AC22" s="202">
        <v>0</v>
      </c>
      <c r="AD22" s="202">
        <v>0</v>
      </c>
      <c r="AE22" s="71">
        <v>0</v>
      </c>
      <c r="AF22" s="202">
        <v>0</v>
      </c>
      <c r="AG22" s="203">
        <f>7!AS22</f>
        <v>123</v>
      </c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</row>
    <row r="23" spans="1:75" s="176" customFormat="1" ht="26.25" customHeight="1">
      <c r="A23" s="68" t="s">
        <v>56</v>
      </c>
      <c r="B23" s="69" t="s">
        <v>57</v>
      </c>
      <c r="C23" s="216" t="s">
        <v>38</v>
      </c>
      <c r="D23" s="217">
        <v>0</v>
      </c>
      <c r="E23" s="202">
        <f>7!K23</f>
        <v>0</v>
      </c>
      <c r="F23" s="202">
        <f>7!L23</f>
        <v>0</v>
      </c>
      <c r="G23" s="71">
        <v>0</v>
      </c>
      <c r="H23" s="202">
        <f>7!P23</f>
        <v>0</v>
      </c>
      <c r="I23" s="203">
        <v>0</v>
      </c>
      <c r="J23" s="217">
        <v>0</v>
      </c>
      <c r="K23" s="202">
        <v>0</v>
      </c>
      <c r="L23" s="202">
        <v>0</v>
      </c>
      <c r="M23" s="71">
        <v>0</v>
      </c>
      <c r="N23" s="202">
        <v>0</v>
      </c>
      <c r="O23" s="203">
        <f>7!X23</f>
        <v>0</v>
      </c>
      <c r="P23" s="217">
        <v>0</v>
      </c>
      <c r="Q23" s="202">
        <v>0</v>
      </c>
      <c r="R23" s="202">
        <v>0</v>
      </c>
      <c r="S23" s="71">
        <v>0</v>
      </c>
      <c r="T23" s="202">
        <v>0</v>
      </c>
      <c r="U23" s="203">
        <f>7!AE23</f>
        <v>0</v>
      </c>
      <c r="V23" s="217">
        <v>0</v>
      </c>
      <c r="W23" s="202">
        <v>0</v>
      </c>
      <c r="X23" s="202">
        <v>0</v>
      </c>
      <c r="Y23" s="71">
        <v>0</v>
      </c>
      <c r="Z23" s="202">
        <v>0</v>
      </c>
      <c r="AA23" s="203">
        <f>7!AL23</f>
        <v>0</v>
      </c>
      <c r="AB23" s="217">
        <v>0</v>
      </c>
      <c r="AC23" s="202">
        <v>0</v>
      </c>
      <c r="AD23" s="202">
        <v>0</v>
      </c>
      <c r="AE23" s="71">
        <v>0</v>
      </c>
      <c r="AF23" s="202">
        <v>0</v>
      </c>
      <c r="AG23" s="203">
        <f>7!AS23</f>
        <v>0</v>
      </c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</row>
    <row r="24" spans="1:75" s="176" customFormat="1" ht="45" customHeight="1">
      <c r="A24" s="68" t="s">
        <v>58</v>
      </c>
      <c r="B24" s="69" t="s">
        <v>59</v>
      </c>
      <c r="C24" s="216" t="s">
        <v>38</v>
      </c>
      <c r="D24" s="217">
        <v>0</v>
      </c>
      <c r="E24" s="202">
        <f>7!K24</f>
        <v>0</v>
      </c>
      <c r="F24" s="202">
        <f>7!L24</f>
        <v>0</v>
      </c>
      <c r="G24" s="71">
        <v>0</v>
      </c>
      <c r="H24" s="202">
        <f>7!P24</f>
        <v>0</v>
      </c>
      <c r="I24" s="203">
        <v>44</v>
      </c>
      <c r="J24" s="217">
        <v>0</v>
      </c>
      <c r="K24" s="202">
        <v>2.5</v>
      </c>
      <c r="L24" s="202">
        <v>0</v>
      </c>
      <c r="M24" s="71">
        <v>0</v>
      </c>
      <c r="N24" s="202">
        <v>0</v>
      </c>
      <c r="O24" s="203">
        <f>7!X24</f>
        <v>22</v>
      </c>
      <c r="P24" s="217">
        <v>0</v>
      </c>
      <c r="Q24" s="202">
        <v>0</v>
      </c>
      <c r="R24" s="202">
        <v>0</v>
      </c>
      <c r="S24" s="71">
        <v>0</v>
      </c>
      <c r="T24" s="202">
        <v>0</v>
      </c>
      <c r="U24" s="203">
        <f>7!AE24</f>
        <v>40</v>
      </c>
      <c r="V24" s="217">
        <v>0</v>
      </c>
      <c r="W24" s="202">
        <v>0</v>
      </c>
      <c r="X24" s="202">
        <v>0</v>
      </c>
      <c r="Y24" s="71">
        <v>0</v>
      </c>
      <c r="Z24" s="202">
        <v>0</v>
      </c>
      <c r="AA24" s="203">
        <f>7!AL24</f>
        <v>77</v>
      </c>
      <c r="AB24" s="217">
        <v>0</v>
      </c>
      <c r="AC24" s="202">
        <v>0</v>
      </c>
      <c r="AD24" s="202">
        <v>0</v>
      </c>
      <c r="AE24" s="71">
        <v>0</v>
      </c>
      <c r="AF24" s="202">
        <v>0</v>
      </c>
      <c r="AG24" s="203">
        <f>7!AS24</f>
        <v>123</v>
      </c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</row>
    <row r="25" spans="1:75" s="176" customFormat="1" ht="24.75" customHeight="1">
      <c r="A25" s="68" t="s">
        <v>60</v>
      </c>
      <c r="B25" s="172" t="s">
        <v>61</v>
      </c>
      <c r="C25" s="216" t="s">
        <v>38</v>
      </c>
      <c r="D25" s="217">
        <v>0</v>
      </c>
      <c r="E25" s="202">
        <f>7!K25</f>
        <v>0</v>
      </c>
      <c r="F25" s="202">
        <f>7!L25</f>
        <v>0</v>
      </c>
      <c r="G25" s="190">
        <v>0</v>
      </c>
      <c r="H25" s="202">
        <f>7!P25</f>
        <v>0</v>
      </c>
      <c r="I25" s="207">
        <v>44</v>
      </c>
      <c r="J25" s="217">
        <v>0</v>
      </c>
      <c r="K25" s="202">
        <v>2.5</v>
      </c>
      <c r="L25" s="202">
        <v>0</v>
      </c>
      <c r="M25" s="190">
        <v>0</v>
      </c>
      <c r="N25" s="202">
        <v>0</v>
      </c>
      <c r="O25" s="203">
        <f>7!X25</f>
        <v>16</v>
      </c>
      <c r="P25" s="217">
        <v>0</v>
      </c>
      <c r="Q25" s="202">
        <v>0</v>
      </c>
      <c r="R25" s="202">
        <v>0</v>
      </c>
      <c r="S25" s="190">
        <v>0</v>
      </c>
      <c r="T25" s="202">
        <v>0</v>
      </c>
      <c r="U25" s="203">
        <f>7!AE25</f>
        <v>10</v>
      </c>
      <c r="V25" s="217">
        <v>0</v>
      </c>
      <c r="W25" s="202">
        <v>0</v>
      </c>
      <c r="X25" s="202">
        <v>0</v>
      </c>
      <c r="Y25" s="190">
        <v>0</v>
      </c>
      <c r="Z25" s="202">
        <v>0</v>
      </c>
      <c r="AA25" s="203">
        <f>7!AL25</f>
        <v>77</v>
      </c>
      <c r="AB25" s="217">
        <v>0</v>
      </c>
      <c r="AC25" s="202">
        <v>0</v>
      </c>
      <c r="AD25" s="202">
        <v>0</v>
      </c>
      <c r="AE25" s="190">
        <v>0</v>
      </c>
      <c r="AF25" s="202">
        <v>0</v>
      </c>
      <c r="AG25" s="203">
        <f>7!AS25</f>
        <v>82</v>
      </c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</row>
    <row r="26" spans="1:75" ht="36.75" customHeight="1">
      <c r="A26" s="195" t="s">
        <v>62</v>
      </c>
      <c r="B26" s="232" t="s">
        <v>63</v>
      </c>
      <c r="C26" s="285" t="s">
        <v>39</v>
      </c>
      <c r="D26" s="286">
        <v>0</v>
      </c>
      <c r="E26" s="166">
        <f>7!K26</f>
        <v>0</v>
      </c>
      <c r="F26" s="166">
        <f>7!L26</f>
        <v>0</v>
      </c>
      <c r="G26" s="287">
        <v>0</v>
      </c>
      <c r="H26" s="166">
        <f>7!P26</f>
        <v>0</v>
      </c>
      <c r="I26" s="288">
        <v>44</v>
      </c>
      <c r="J26" s="286">
        <v>0</v>
      </c>
      <c r="K26" s="166">
        <v>0</v>
      </c>
      <c r="L26" s="166">
        <v>0</v>
      </c>
      <c r="M26" s="287">
        <v>0</v>
      </c>
      <c r="N26" s="166">
        <v>0</v>
      </c>
      <c r="O26" s="289">
        <f>7!X26</f>
        <v>0</v>
      </c>
      <c r="P26" s="286">
        <v>0</v>
      </c>
      <c r="Q26" s="166">
        <v>0</v>
      </c>
      <c r="R26" s="166">
        <v>0</v>
      </c>
      <c r="S26" s="287">
        <v>0</v>
      </c>
      <c r="T26" s="166">
        <v>0</v>
      </c>
      <c r="U26" s="289">
        <f>7!AE26</f>
        <v>0</v>
      </c>
      <c r="V26" s="286">
        <v>0</v>
      </c>
      <c r="W26" s="166">
        <v>0</v>
      </c>
      <c r="X26" s="166">
        <v>0</v>
      </c>
      <c r="Y26" s="287">
        <v>0</v>
      </c>
      <c r="Z26" s="166">
        <v>0</v>
      </c>
      <c r="AA26" s="289">
        <f>7!AL26</f>
        <v>0</v>
      </c>
      <c r="AB26" s="286">
        <v>0</v>
      </c>
      <c r="AC26" s="166">
        <v>0</v>
      </c>
      <c r="AD26" s="166">
        <v>0</v>
      </c>
      <c r="AE26" s="287">
        <v>0</v>
      </c>
      <c r="AF26" s="166">
        <v>0</v>
      </c>
      <c r="AG26" s="289">
        <f>7!AS26</f>
        <v>0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75" ht="54.75" customHeight="1">
      <c r="A27" s="195" t="s">
        <v>64</v>
      </c>
      <c r="B27" s="232" t="s">
        <v>65</v>
      </c>
      <c r="C27" s="285" t="s">
        <v>39</v>
      </c>
      <c r="D27" s="286">
        <v>0</v>
      </c>
      <c r="E27" s="166">
        <f>7!K27</f>
        <v>0</v>
      </c>
      <c r="F27" s="166">
        <f>7!L27</f>
        <v>0</v>
      </c>
      <c r="G27" s="287">
        <v>0</v>
      </c>
      <c r="H27" s="166">
        <f>7!P27</f>
        <v>0</v>
      </c>
      <c r="I27" s="288">
        <v>0</v>
      </c>
      <c r="J27" s="286">
        <v>0</v>
      </c>
      <c r="K27" s="166">
        <v>0</v>
      </c>
      <c r="L27" s="166">
        <v>0</v>
      </c>
      <c r="M27" s="287">
        <v>0</v>
      </c>
      <c r="N27" s="166">
        <v>0</v>
      </c>
      <c r="O27" s="289">
        <f>7!X27</f>
        <v>0</v>
      </c>
      <c r="P27" s="286">
        <v>0</v>
      </c>
      <c r="Q27" s="166">
        <v>0</v>
      </c>
      <c r="R27" s="166">
        <v>0</v>
      </c>
      <c r="S27" s="287">
        <v>0</v>
      </c>
      <c r="T27" s="166">
        <v>0</v>
      </c>
      <c r="U27" s="289">
        <f>7!AE27</f>
        <v>10</v>
      </c>
      <c r="V27" s="286">
        <v>0</v>
      </c>
      <c r="W27" s="166">
        <v>0</v>
      </c>
      <c r="X27" s="166">
        <v>0</v>
      </c>
      <c r="Y27" s="287">
        <v>0</v>
      </c>
      <c r="Z27" s="166">
        <v>0</v>
      </c>
      <c r="AA27" s="289">
        <f>7!AL27</f>
        <v>0</v>
      </c>
      <c r="AB27" s="286">
        <v>0</v>
      </c>
      <c r="AC27" s="166">
        <v>0</v>
      </c>
      <c r="AD27" s="166">
        <v>0</v>
      </c>
      <c r="AE27" s="287">
        <v>0</v>
      </c>
      <c r="AF27" s="166">
        <v>0</v>
      </c>
      <c r="AG27" s="289">
        <f>7!AS27</f>
        <v>0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</row>
    <row r="28" spans="1:75" ht="33.75" customHeight="1">
      <c r="A28" s="195" t="s">
        <v>66</v>
      </c>
      <c r="B28" s="232" t="s">
        <v>67</v>
      </c>
      <c r="C28" s="285" t="s">
        <v>39</v>
      </c>
      <c r="D28" s="286">
        <v>0</v>
      </c>
      <c r="E28" s="166">
        <f>7!K28</f>
        <v>0</v>
      </c>
      <c r="F28" s="166">
        <f>7!L28</f>
        <v>0</v>
      </c>
      <c r="G28" s="287">
        <v>0</v>
      </c>
      <c r="H28" s="166">
        <f>7!P28</f>
        <v>0</v>
      </c>
      <c r="I28" s="288">
        <v>0</v>
      </c>
      <c r="J28" s="286">
        <v>0</v>
      </c>
      <c r="K28" s="166">
        <v>0</v>
      </c>
      <c r="L28" s="166">
        <v>0</v>
      </c>
      <c r="M28" s="287">
        <v>0</v>
      </c>
      <c r="N28" s="166">
        <v>0</v>
      </c>
      <c r="O28" s="289">
        <f>7!X28</f>
        <v>0</v>
      </c>
      <c r="P28" s="286">
        <v>0</v>
      </c>
      <c r="Q28" s="166">
        <v>0</v>
      </c>
      <c r="R28" s="166">
        <v>0</v>
      </c>
      <c r="S28" s="287">
        <v>0</v>
      </c>
      <c r="T28" s="166">
        <v>0</v>
      </c>
      <c r="U28" s="289">
        <f>7!AE28</f>
        <v>0</v>
      </c>
      <c r="V28" s="286">
        <v>0</v>
      </c>
      <c r="W28" s="166">
        <v>0</v>
      </c>
      <c r="X28" s="166">
        <v>0</v>
      </c>
      <c r="Y28" s="287">
        <v>0</v>
      </c>
      <c r="Z28" s="166">
        <v>0</v>
      </c>
      <c r="AA28" s="289">
        <f>7!AL28</f>
        <v>42</v>
      </c>
      <c r="AB28" s="286">
        <v>0</v>
      </c>
      <c r="AC28" s="166">
        <v>0</v>
      </c>
      <c r="AD28" s="166">
        <v>0</v>
      </c>
      <c r="AE28" s="287">
        <v>0</v>
      </c>
      <c r="AF28" s="166">
        <v>0</v>
      </c>
      <c r="AG28" s="289">
        <f>7!AS28</f>
        <v>0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5" ht="56.25" customHeight="1">
      <c r="A29" s="195" t="s">
        <v>68</v>
      </c>
      <c r="B29" s="232" t="s">
        <v>212</v>
      </c>
      <c r="C29" s="285" t="s">
        <v>39</v>
      </c>
      <c r="D29" s="286">
        <v>0</v>
      </c>
      <c r="E29" s="166">
        <f>7!K29</f>
        <v>0</v>
      </c>
      <c r="F29" s="166">
        <f>7!L29</f>
        <v>0</v>
      </c>
      <c r="G29" s="287">
        <v>0</v>
      </c>
      <c r="H29" s="166">
        <f>7!P29</f>
        <v>0</v>
      </c>
      <c r="I29" s="288">
        <v>0</v>
      </c>
      <c r="J29" s="286">
        <v>4</v>
      </c>
      <c r="K29" s="166">
        <v>0</v>
      </c>
      <c r="L29" s="166">
        <v>0</v>
      </c>
      <c r="M29" s="287">
        <v>0</v>
      </c>
      <c r="N29" s="166">
        <v>0</v>
      </c>
      <c r="O29" s="289">
        <f>7!X29</f>
        <v>8</v>
      </c>
      <c r="P29" s="286">
        <v>0</v>
      </c>
      <c r="Q29" s="166">
        <v>0</v>
      </c>
      <c r="R29" s="166">
        <v>0</v>
      </c>
      <c r="S29" s="287">
        <v>0</v>
      </c>
      <c r="T29" s="166">
        <v>0</v>
      </c>
      <c r="U29" s="289">
        <f>7!AE29</f>
        <v>0</v>
      </c>
      <c r="V29" s="286">
        <v>0</v>
      </c>
      <c r="W29" s="166">
        <v>0</v>
      </c>
      <c r="X29" s="166">
        <v>0</v>
      </c>
      <c r="Y29" s="287">
        <v>0</v>
      </c>
      <c r="Z29" s="166">
        <v>0</v>
      </c>
      <c r="AA29" s="289">
        <f>7!AL29</f>
        <v>0</v>
      </c>
      <c r="AB29" s="286">
        <v>0</v>
      </c>
      <c r="AC29" s="166">
        <v>0</v>
      </c>
      <c r="AD29" s="166">
        <v>0</v>
      </c>
      <c r="AE29" s="287">
        <v>0</v>
      </c>
      <c r="AF29" s="166">
        <v>0</v>
      </c>
      <c r="AG29" s="289">
        <f>7!AS29</f>
        <v>0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</row>
    <row r="30" spans="1:75" ht="55.5" customHeight="1">
      <c r="A30" s="195" t="s">
        <v>70</v>
      </c>
      <c r="B30" s="232" t="s">
        <v>213</v>
      </c>
      <c r="C30" s="285" t="s">
        <v>39</v>
      </c>
      <c r="D30" s="286">
        <v>0</v>
      </c>
      <c r="E30" s="166">
        <f>7!K30</f>
        <v>0</v>
      </c>
      <c r="F30" s="166">
        <f>7!L30</f>
        <v>0</v>
      </c>
      <c r="G30" s="287">
        <v>0</v>
      </c>
      <c r="H30" s="166">
        <f>7!P30</f>
        <v>0</v>
      </c>
      <c r="I30" s="288">
        <v>0</v>
      </c>
      <c r="J30" s="286">
        <v>0</v>
      </c>
      <c r="K30" s="166">
        <v>0</v>
      </c>
      <c r="L30" s="166">
        <v>0</v>
      </c>
      <c r="M30" s="287">
        <v>0</v>
      </c>
      <c r="N30" s="166">
        <v>0</v>
      </c>
      <c r="O30" s="289">
        <f>7!X30</f>
        <v>0</v>
      </c>
      <c r="P30" s="286">
        <v>0</v>
      </c>
      <c r="Q30" s="166">
        <v>0</v>
      </c>
      <c r="R30" s="166">
        <v>0</v>
      </c>
      <c r="S30" s="287">
        <v>0</v>
      </c>
      <c r="T30" s="166">
        <v>0</v>
      </c>
      <c r="U30" s="289">
        <f>7!AE30</f>
        <v>0</v>
      </c>
      <c r="V30" s="286">
        <v>0</v>
      </c>
      <c r="W30" s="166">
        <v>0</v>
      </c>
      <c r="X30" s="166">
        <v>0</v>
      </c>
      <c r="Y30" s="287">
        <v>0</v>
      </c>
      <c r="Z30" s="166">
        <v>0</v>
      </c>
      <c r="AA30" s="289">
        <f>7!AL30</f>
        <v>0</v>
      </c>
      <c r="AB30" s="286">
        <v>4</v>
      </c>
      <c r="AC30" s="166">
        <v>0</v>
      </c>
      <c r="AD30" s="166">
        <v>0</v>
      </c>
      <c r="AE30" s="287">
        <v>0</v>
      </c>
      <c r="AF30" s="166">
        <v>0</v>
      </c>
      <c r="AG30" s="289">
        <f>7!AS30</f>
        <v>7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</row>
    <row r="31" spans="1:75" ht="39" customHeight="1">
      <c r="A31" s="195" t="s">
        <v>72</v>
      </c>
      <c r="B31" s="232" t="s">
        <v>73</v>
      </c>
      <c r="C31" s="285" t="s">
        <v>39</v>
      </c>
      <c r="D31" s="286">
        <v>0</v>
      </c>
      <c r="E31" s="166">
        <f>7!K31</f>
        <v>0</v>
      </c>
      <c r="F31" s="166">
        <f>7!L31</f>
        <v>0</v>
      </c>
      <c r="G31" s="287">
        <v>0</v>
      </c>
      <c r="H31" s="166">
        <f>7!P31</f>
        <v>0</v>
      </c>
      <c r="I31" s="288">
        <v>0</v>
      </c>
      <c r="J31" s="286">
        <v>0</v>
      </c>
      <c r="K31" s="166">
        <v>0</v>
      </c>
      <c r="L31" s="166">
        <v>0</v>
      </c>
      <c r="M31" s="287">
        <v>0</v>
      </c>
      <c r="N31" s="166">
        <v>0</v>
      </c>
      <c r="O31" s="289">
        <f>7!X31</f>
        <v>0</v>
      </c>
      <c r="P31" s="286">
        <v>0</v>
      </c>
      <c r="Q31" s="166">
        <v>0</v>
      </c>
      <c r="R31" s="166">
        <v>0</v>
      </c>
      <c r="S31" s="287">
        <v>0</v>
      </c>
      <c r="T31" s="166">
        <v>0</v>
      </c>
      <c r="U31" s="289">
        <f>7!AE31</f>
        <v>0</v>
      </c>
      <c r="V31" s="286">
        <v>0</v>
      </c>
      <c r="W31" s="166">
        <v>0</v>
      </c>
      <c r="X31" s="166">
        <v>0</v>
      </c>
      <c r="Y31" s="287">
        <v>0</v>
      </c>
      <c r="Z31" s="166">
        <v>0</v>
      </c>
      <c r="AA31" s="289">
        <f>7!AL31</f>
        <v>0</v>
      </c>
      <c r="AB31" s="286">
        <v>0</v>
      </c>
      <c r="AC31" s="166">
        <v>0</v>
      </c>
      <c r="AD31" s="166">
        <v>0</v>
      </c>
      <c r="AE31" s="287">
        <v>0</v>
      </c>
      <c r="AF31" s="166">
        <v>0</v>
      </c>
      <c r="AG31" s="289">
        <f>7!AS31</f>
        <v>27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</row>
    <row r="32" spans="1:75" ht="38.25" customHeight="1">
      <c r="A32" s="195" t="s">
        <v>74</v>
      </c>
      <c r="B32" s="232" t="s">
        <v>75</v>
      </c>
      <c r="C32" s="285" t="s">
        <v>39</v>
      </c>
      <c r="D32" s="286">
        <v>0</v>
      </c>
      <c r="E32" s="166">
        <f>7!K32</f>
        <v>0</v>
      </c>
      <c r="F32" s="166">
        <f>7!L32</f>
        <v>0</v>
      </c>
      <c r="G32" s="287">
        <v>0</v>
      </c>
      <c r="H32" s="166">
        <f>7!P32</f>
        <v>0</v>
      </c>
      <c r="I32" s="288">
        <v>0</v>
      </c>
      <c r="J32" s="286">
        <v>0</v>
      </c>
      <c r="K32" s="166">
        <v>0</v>
      </c>
      <c r="L32" s="166">
        <v>0</v>
      </c>
      <c r="M32" s="287">
        <v>0</v>
      </c>
      <c r="N32" s="166">
        <v>0</v>
      </c>
      <c r="O32" s="289">
        <f>7!X32</f>
        <v>0</v>
      </c>
      <c r="P32" s="286">
        <v>0</v>
      </c>
      <c r="Q32" s="166">
        <v>0</v>
      </c>
      <c r="R32" s="166">
        <v>0</v>
      </c>
      <c r="S32" s="287">
        <v>0</v>
      </c>
      <c r="T32" s="166">
        <v>0</v>
      </c>
      <c r="U32" s="289">
        <f>7!AE32</f>
        <v>0</v>
      </c>
      <c r="V32" s="286">
        <v>0</v>
      </c>
      <c r="W32" s="166">
        <v>0</v>
      </c>
      <c r="X32" s="166">
        <v>0</v>
      </c>
      <c r="Y32" s="287">
        <v>0</v>
      </c>
      <c r="Z32" s="166">
        <v>0</v>
      </c>
      <c r="AA32" s="289">
        <f>7!AL32</f>
        <v>0</v>
      </c>
      <c r="AB32" s="286">
        <v>0</v>
      </c>
      <c r="AC32" s="166">
        <v>0</v>
      </c>
      <c r="AD32" s="166">
        <v>0</v>
      </c>
      <c r="AE32" s="287">
        <v>0</v>
      </c>
      <c r="AF32" s="166">
        <v>0</v>
      </c>
      <c r="AG32" s="289">
        <f>7!AS32</f>
        <v>48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</row>
    <row r="33" spans="1:75" ht="34.5" customHeight="1">
      <c r="A33" s="195" t="s">
        <v>76</v>
      </c>
      <c r="B33" s="232" t="s">
        <v>77</v>
      </c>
      <c r="C33" s="285" t="s">
        <v>39</v>
      </c>
      <c r="D33" s="286">
        <v>0</v>
      </c>
      <c r="E33" s="166">
        <f>7!K33</f>
        <v>0</v>
      </c>
      <c r="F33" s="166">
        <f>7!L33</f>
        <v>0</v>
      </c>
      <c r="G33" s="287">
        <v>0</v>
      </c>
      <c r="H33" s="166">
        <f>7!P33</f>
        <v>0</v>
      </c>
      <c r="I33" s="288">
        <v>0</v>
      </c>
      <c r="J33" s="286">
        <v>0</v>
      </c>
      <c r="K33" s="166">
        <v>0</v>
      </c>
      <c r="L33" s="166">
        <v>0</v>
      </c>
      <c r="M33" s="287">
        <v>0</v>
      </c>
      <c r="N33" s="166">
        <v>0</v>
      </c>
      <c r="O33" s="289">
        <f>7!X33</f>
        <v>0</v>
      </c>
      <c r="P33" s="286">
        <v>0</v>
      </c>
      <c r="Q33" s="166">
        <v>0</v>
      </c>
      <c r="R33" s="166">
        <v>0</v>
      </c>
      <c r="S33" s="287">
        <v>0</v>
      </c>
      <c r="T33" s="166">
        <v>0</v>
      </c>
      <c r="U33" s="289">
        <f>7!AE33</f>
        <v>0</v>
      </c>
      <c r="V33" s="286">
        <v>0</v>
      </c>
      <c r="W33" s="166">
        <v>0</v>
      </c>
      <c r="X33" s="166">
        <v>0</v>
      </c>
      <c r="Y33" s="287">
        <v>0</v>
      </c>
      <c r="Z33" s="166">
        <v>0</v>
      </c>
      <c r="AA33" s="289">
        <f>7!AL33</f>
        <v>35</v>
      </c>
      <c r="AB33" s="286">
        <v>0</v>
      </c>
      <c r="AC33" s="166">
        <v>0</v>
      </c>
      <c r="AD33" s="166">
        <v>0</v>
      </c>
      <c r="AE33" s="287">
        <v>0</v>
      </c>
      <c r="AF33" s="166">
        <v>0</v>
      </c>
      <c r="AG33" s="289">
        <f>7!AS33</f>
        <v>0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</row>
    <row r="34" spans="1:75" ht="34.5" customHeight="1">
      <c r="A34" s="195" t="s">
        <v>78</v>
      </c>
      <c r="B34" s="232" t="s">
        <v>79</v>
      </c>
      <c r="C34" s="285" t="s">
        <v>39</v>
      </c>
      <c r="D34" s="286">
        <v>0</v>
      </c>
      <c r="E34" s="166">
        <f>7!K34</f>
        <v>0</v>
      </c>
      <c r="F34" s="166">
        <f>7!L34</f>
        <v>0</v>
      </c>
      <c r="G34" s="287">
        <v>0</v>
      </c>
      <c r="H34" s="166">
        <f>7!P34</f>
        <v>0</v>
      </c>
      <c r="I34" s="288">
        <v>0</v>
      </c>
      <c r="J34" s="286">
        <v>0</v>
      </c>
      <c r="K34" s="166">
        <v>0</v>
      </c>
      <c r="L34" s="166">
        <v>0</v>
      </c>
      <c r="M34" s="287">
        <v>0</v>
      </c>
      <c r="N34" s="166">
        <v>0</v>
      </c>
      <c r="O34" s="289">
        <f>7!X34</f>
        <v>6</v>
      </c>
      <c r="P34" s="286">
        <v>0</v>
      </c>
      <c r="Q34" s="166">
        <v>0</v>
      </c>
      <c r="R34" s="166">
        <v>0</v>
      </c>
      <c r="S34" s="287">
        <v>0</v>
      </c>
      <c r="T34" s="166">
        <v>0</v>
      </c>
      <c r="U34" s="289">
        <f>7!AE34</f>
        <v>0</v>
      </c>
      <c r="V34" s="286">
        <v>0</v>
      </c>
      <c r="W34" s="166">
        <v>0</v>
      </c>
      <c r="X34" s="166">
        <v>0</v>
      </c>
      <c r="Y34" s="287">
        <v>0</v>
      </c>
      <c r="Z34" s="166">
        <v>0</v>
      </c>
      <c r="AA34" s="289">
        <f>7!AL34</f>
        <v>0</v>
      </c>
      <c r="AB34" s="286">
        <v>0</v>
      </c>
      <c r="AC34" s="166">
        <v>0</v>
      </c>
      <c r="AD34" s="166">
        <v>0</v>
      </c>
      <c r="AE34" s="287">
        <v>0</v>
      </c>
      <c r="AF34" s="166">
        <v>0</v>
      </c>
      <c r="AG34" s="289">
        <f>7!AS34</f>
        <v>0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</row>
    <row r="35" spans="1:75" ht="54" customHeight="1">
      <c r="A35" s="195" t="s">
        <v>80</v>
      </c>
      <c r="B35" s="232" t="s">
        <v>214</v>
      </c>
      <c r="C35" s="285" t="s">
        <v>39</v>
      </c>
      <c r="D35" s="286">
        <v>0</v>
      </c>
      <c r="E35" s="166">
        <f>7!K35</f>
        <v>0</v>
      </c>
      <c r="F35" s="166">
        <f>7!L35</f>
        <v>0</v>
      </c>
      <c r="G35" s="287">
        <v>0</v>
      </c>
      <c r="H35" s="166">
        <f>7!P35</f>
        <v>0</v>
      </c>
      <c r="I35" s="288">
        <v>0</v>
      </c>
      <c r="J35" s="286">
        <v>0</v>
      </c>
      <c r="K35" s="166">
        <v>2.5</v>
      </c>
      <c r="L35" s="166">
        <v>0</v>
      </c>
      <c r="M35" s="287">
        <v>0</v>
      </c>
      <c r="N35" s="166">
        <v>0</v>
      </c>
      <c r="O35" s="289">
        <f>7!X35</f>
        <v>2</v>
      </c>
      <c r="P35" s="286">
        <v>0</v>
      </c>
      <c r="Q35" s="166">
        <v>0</v>
      </c>
      <c r="R35" s="166">
        <v>0</v>
      </c>
      <c r="S35" s="287">
        <v>0</v>
      </c>
      <c r="T35" s="166">
        <v>0</v>
      </c>
      <c r="U35" s="289">
        <f>7!AE35</f>
        <v>0</v>
      </c>
      <c r="V35" s="286">
        <v>0</v>
      </c>
      <c r="W35" s="166">
        <v>0</v>
      </c>
      <c r="X35" s="166">
        <v>0</v>
      </c>
      <c r="Y35" s="287">
        <v>0</v>
      </c>
      <c r="Z35" s="166">
        <v>0</v>
      </c>
      <c r="AA35" s="289">
        <f>7!AL35</f>
        <v>0</v>
      </c>
      <c r="AB35" s="286">
        <v>0</v>
      </c>
      <c r="AC35" s="166">
        <v>0</v>
      </c>
      <c r="AD35" s="166">
        <v>0</v>
      </c>
      <c r="AE35" s="287">
        <v>0</v>
      </c>
      <c r="AF35" s="166">
        <v>0</v>
      </c>
      <c r="AG35" s="289">
        <f>7!AS35</f>
        <v>0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</row>
    <row r="36" spans="1:75" s="176" customFormat="1" ht="25.5" customHeight="1">
      <c r="A36" s="68" t="s">
        <v>82</v>
      </c>
      <c r="B36" s="172" t="s">
        <v>83</v>
      </c>
      <c r="C36" s="216" t="s">
        <v>38</v>
      </c>
      <c r="D36" s="217">
        <v>0</v>
      </c>
      <c r="E36" s="202">
        <f>7!K36</f>
        <v>0</v>
      </c>
      <c r="F36" s="202">
        <f>7!L36</f>
        <v>0</v>
      </c>
      <c r="G36" s="190">
        <v>0</v>
      </c>
      <c r="H36" s="202">
        <f>7!P36</f>
        <v>0</v>
      </c>
      <c r="I36" s="207">
        <v>0</v>
      </c>
      <c r="J36" s="217">
        <v>0</v>
      </c>
      <c r="K36" s="202">
        <v>0</v>
      </c>
      <c r="L36" s="202">
        <v>0</v>
      </c>
      <c r="M36" s="190">
        <v>0</v>
      </c>
      <c r="N36" s="202">
        <v>0</v>
      </c>
      <c r="O36" s="203">
        <f>7!X36</f>
        <v>6</v>
      </c>
      <c r="P36" s="217">
        <v>0</v>
      </c>
      <c r="Q36" s="202">
        <v>0</v>
      </c>
      <c r="R36" s="202">
        <v>0</v>
      </c>
      <c r="S36" s="190">
        <v>0</v>
      </c>
      <c r="T36" s="202">
        <v>0</v>
      </c>
      <c r="U36" s="203">
        <f>7!AE36</f>
        <v>30</v>
      </c>
      <c r="V36" s="217">
        <v>0</v>
      </c>
      <c r="W36" s="202">
        <v>0</v>
      </c>
      <c r="X36" s="202">
        <v>0</v>
      </c>
      <c r="Y36" s="190">
        <v>0</v>
      </c>
      <c r="Z36" s="202">
        <v>0</v>
      </c>
      <c r="AA36" s="203">
        <f>7!AL36</f>
        <v>0</v>
      </c>
      <c r="AB36" s="217">
        <v>0</v>
      </c>
      <c r="AC36" s="202">
        <v>0</v>
      </c>
      <c r="AD36" s="202">
        <v>0</v>
      </c>
      <c r="AE36" s="190">
        <v>0</v>
      </c>
      <c r="AF36" s="202">
        <v>0</v>
      </c>
      <c r="AG36" s="203">
        <f>7!AS36</f>
        <v>41</v>
      </c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</row>
    <row r="37" spans="1:75" ht="15.75">
      <c r="A37" s="195" t="s">
        <v>84</v>
      </c>
      <c r="B37" s="232" t="s">
        <v>85</v>
      </c>
      <c r="C37" s="285" t="s">
        <v>39</v>
      </c>
      <c r="D37" s="286">
        <v>0</v>
      </c>
      <c r="E37" s="166">
        <f>7!K37</f>
        <v>0</v>
      </c>
      <c r="F37" s="166">
        <f>7!L37</f>
        <v>0</v>
      </c>
      <c r="G37" s="287">
        <v>0</v>
      </c>
      <c r="H37" s="166">
        <f>7!P37</f>
        <v>0</v>
      </c>
      <c r="I37" s="288">
        <v>0</v>
      </c>
      <c r="J37" s="286">
        <v>0</v>
      </c>
      <c r="K37" s="166">
        <v>0</v>
      </c>
      <c r="L37" s="166">
        <v>0</v>
      </c>
      <c r="M37" s="287">
        <v>0</v>
      </c>
      <c r="N37" s="166">
        <v>0</v>
      </c>
      <c r="O37" s="289">
        <f>7!X37</f>
        <v>0</v>
      </c>
      <c r="P37" s="286">
        <v>0</v>
      </c>
      <c r="Q37" s="166">
        <v>0</v>
      </c>
      <c r="R37" s="166">
        <v>0</v>
      </c>
      <c r="S37" s="287">
        <v>0</v>
      </c>
      <c r="T37" s="166">
        <v>0</v>
      </c>
      <c r="U37" s="289">
        <f>7!AE37</f>
        <v>12</v>
      </c>
      <c r="V37" s="286">
        <v>0</v>
      </c>
      <c r="W37" s="166">
        <v>0</v>
      </c>
      <c r="X37" s="166">
        <v>0</v>
      </c>
      <c r="Y37" s="287">
        <v>0</v>
      </c>
      <c r="Z37" s="166">
        <v>0</v>
      </c>
      <c r="AA37" s="289">
        <f>7!AL37</f>
        <v>0</v>
      </c>
      <c r="AB37" s="286">
        <v>0</v>
      </c>
      <c r="AC37" s="166">
        <v>0</v>
      </c>
      <c r="AD37" s="166">
        <v>0</v>
      </c>
      <c r="AE37" s="287">
        <v>0</v>
      </c>
      <c r="AF37" s="166">
        <v>0</v>
      </c>
      <c r="AG37" s="289">
        <f>7!AS37</f>
        <v>0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</row>
    <row r="38" spans="1:75" ht="15.75">
      <c r="A38" s="195" t="s">
        <v>86</v>
      </c>
      <c r="B38" s="232" t="s">
        <v>87</v>
      </c>
      <c r="C38" s="285" t="s">
        <v>39</v>
      </c>
      <c r="D38" s="286">
        <v>0</v>
      </c>
      <c r="E38" s="166">
        <f>7!K38</f>
        <v>0</v>
      </c>
      <c r="F38" s="166">
        <f>7!L38</f>
        <v>0</v>
      </c>
      <c r="G38" s="287">
        <v>0</v>
      </c>
      <c r="H38" s="166">
        <f>7!P38</f>
        <v>0</v>
      </c>
      <c r="I38" s="288">
        <v>0</v>
      </c>
      <c r="J38" s="286">
        <v>0</v>
      </c>
      <c r="K38" s="166">
        <v>0</v>
      </c>
      <c r="L38" s="166">
        <v>0</v>
      </c>
      <c r="M38" s="287">
        <v>0</v>
      </c>
      <c r="N38" s="166">
        <v>0</v>
      </c>
      <c r="O38" s="289">
        <f>7!X38</f>
        <v>6</v>
      </c>
      <c r="P38" s="286">
        <v>0</v>
      </c>
      <c r="Q38" s="166">
        <v>0</v>
      </c>
      <c r="R38" s="166">
        <v>0</v>
      </c>
      <c r="S38" s="287">
        <v>0</v>
      </c>
      <c r="T38" s="166">
        <v>0</v>
      </c>
      <c r="U38" s="289">
        <f>7!AE38</f>
        <v>0</v>
      </c>
      <c r="V38" s="286">
        <v>0</v>
      </c>
      <c r="W38" s="166">
        <v>0</v>
      </c>
      <c r="X38" s="166">
        <v>0</v>
      </c>
      <c r="Y38" s="287">
        <v>0</v>
      </c>
      <c r="Z38" s="166">
        <v>0</v>
      </c>
      <c r="AA38" s="289">
        <f>7!AL38</f>
        <v>0</v>
      </c>
      <c r="AB38" s="286">
        <v>0</v>
      </c>
      <c r="AC38" s="166">
        <v>0</v>
      </c>
      <c r="AD38" s="166">
        <v>0</v>
      </c>
      <c r="AE38" s="287">
        <v>0</v>
      </c>
      <c r="AF38" s="166">
        <v>0</v>
      </c>
      <c r="AG38" s="289">
        <f>7!AS38</f>
        <v>0</v>
      </c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</row>
    <row r="39" spans="1:75" ht="15.75">
      <c r="A39" s="195" t="s">
        <v>88</v>
      </c>
      <c r="B39" s="232" t="s">
        <v>89</v>
      </c>
      <c r="C39" s="285" t="s">
        <v>39</v>
      </c>
      <c r="D39" s="286">
        <v>0</v>
      </c>
      <c r="E39" s="166">
        <f>7!K39</f>
        <v>0</v>
      </c>
      <c r="F39" s="166">
        <f>7!L39</f>
        <v>0</v>
      </c>
      <c r="G39" s="287">
        <v>0</v>
      </c>
      <c r="H39" s="166">
        <f>7!P39</f>
        <v>0</v>
      </c>
      <c r="I39" s="288">
        <v>0</v>
      </c>
      <c r="J39" s="286">
        <v>0</v>
      </c>
      <c r="K39" s="166">
        <v>0</v>
      </c>
      <c r="L39" s="166">
        <v>0</v>
      </c>
      <c r="M39" s="287">
        <v>0</v>
      </c>
      <c r="N39" s="166">
        <v>0</v>
      </c>
      <c r="O39" s="289">
        <f>7!X39</f>
        <v>0</v>
      </c>
      <c r="P39" s="286">
        <v>0</v>
      </c>
      <c r="Q39" s="166">
        <v>0</v>
      </c>
      <c r="R39" s="166">
        <v>0</v>
      </c>
      <c r="S39" s="287">
        <v>0</v>
      </c>
      <c r="T39" s="166">
        <v>0</v>
      </c>
      <c r="U39" s="289">
        <f>7!AE39</f>
        <v>0</v>
      </c>
      <c r="V39" s="286">
        <v>0</v>
      </c>
      <c r="W39" s="166">
        <v>0</v>
      </c>
      <c r="X39" s="166">
        <v>0</v>
      </c>
      <c r="Y39" s="287">
        <v>0</v>
      </c>
      <c r="Z39" s="166">
        <v>0</v>
      </c>
      <c r="AA39" s="289">
        <f>7!AL39</f>
        <v>0</v>
      </c>
      <c r="AB39" s="286">
        <v>0</v>
      </c>
      <c r="AC39" s="166">
        <v>0</v>
      </c>
      <c r="AD39" s="166">
        <v>0</v>
      </c>
      <c r="AE39" s="287">
        <v>0</v>
      </c>
      <c r="AF39" s="166">
        <v>0</v>
      </c>
      <c r="AG39" s="289">
        <f>7!AS39</f>
        <v>5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</row>
    <row r="40" spans="1:75" ht="33" customHeight="1">
      <c r="A40" s="195" t="s">
        <v>90</v>
      </c>
      <c r="B40" s="232" t="s">
        <v>91</v>
      </c>
      <c r="C40" s="285" t="s">
        <v>39</v>
      </c>
      <c r="D40" s="286">
        <v>0</v>
      </c>
      <c r="E40" s="166">
        <f>7!K40</f>
        <v>0</v>
      </c>
      <c r="F40" s="166">
        <f>7!L40</f>
        <v>0</v>
      </c>
      <c r="G40" s="287">
        <v>0</v>
      </c>
      <c r="H40" s="166">
        <f>7!P40</f>
        <v>0</v>
      </c>
      <c r="I40" s="288">
        <v>0</v>
      </c>
      <c r="J40" s="286">
        <v>0</v>
      </c>
      <c r="K40" s="166">
        <v>0</v>
      </c>
      <c r="L40" s="166">
        <v>0</v>
      </c>
      <c r="M40" s="287">
        <v>0</v>
      </c>
      <c r="N40" s="166">
        <v>0</v>
      </c>
      <c r="O40" s="289">
        <f>7!X40</f>
        <v>0</v>
      </c>
      <c r="P40" s="286">
        <v>0</v>
      </c>
      <c r="Q40" s="166">
        <v>0</v>
      </c>
      <c r="R40" s="166">
        <v>0</v>
      </c>
      <c r="S40" s="287">
        <v>0</v>
      </c>
      <c r="T40" s="166">
        <v>0</v>
      </c>
      <c r="U40" s="289">
        <f>7!AE40</f>
        <v>0</v>
      </c>
      <c r="V40" s="286">
        <v>0</v>
      </c>
      <c r="W40" s="166">
        <v>0</v>
      </c>
      <c r="X40" s="166">
        <v>0</v>
      </c>
      <c r="Y40" s="287">
        <v>0</v>
      </c>
      <c r="Z40" s="166">
        <v>0</v>
      </c>
      <c r="AA40" s="289">
        <f>7!AL40</f>
        <v>0</v>
      </c>
      <c r="AB40" s="286">
        <v>0</v>
      </c>
      <c r="AC40" s="166">
        <v>0</v>
      </c>
      <c r="AD40" s="166">
        <v>0</v>
      </c>
      <c r="AE40" s="287">
        <v>0</v>
      </c>
      <c r="AF40" s="166">
        <v>0</v>
      </c>
      <c r="AG40" s="289">
        <f>7!AS40</f>
        <v>18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</row>
    <row r="41" spans="1:75" ht="30" customHeight="1">
      <c r="A41" s="195" t="s">
        <v>92</v>
      </c>
      <c r="B41" s="232" t="s">
        <v>93</v>
      </c>
      <c r="C41" s="285" t="s">
        <v>39</v>
      </c>
      <c r="D41" s="286">
        <v>0</v>
      </c>
      <c r="E41" s="166">
        <f>7!K41</f>
        <v>0</v>
      </c>
      <c r="F41" s="166">
        <f>7!L41</f>
        <v>0</v>
      </c>
      <c r="G41" s="287">
        <v>0</v>
      </c>
      <c r="H41" s="166">
        <f>7!P41</f>
        <v>0</v>
      </c>
      <c r="I41" s="288">
        <v>0</v>
      </c>
      <c r="J41" s="286">
        <v>0</v>
      </c>
      <c r="K41" s="166">
        <v>0</v>
      </c>
      <c r="L41" s="166">
        <v>0</v>
      </c>
      <c r="M41" s="287">
        <v>0</v>
      </c>
      <c r="N41" s="166">
        <v>0</v>
      </c>
      <c r="O41" s="289">
        <f>7!X41</f>
        <v>0</v>
      </c>
      <c r="P41" s="286">
        <v>0</v>
      </c>
      <c r="Q41" s="166">
        <v>0</v>
      </c>
      <c r="R41" s="166">
        <v>0</v>
      </c>
      <c r="S41" s="287">
        <v>0</v>
      </c>
      <c r="T41" s="166">
        <v>0</v>
      </c>
      <c r="U41" s="289">
        <f>7!AE41</f>
        <v>18</v>
      </c>
      <c r="V41" s="286">
        <v>0</v>
      </c>
      <c r="W41" s="166">
        <v>0</v>
      </c>
      <c r="X41" s="166">
        <v>0</v>
      </c>
      <c r="Y41" s="287">
        <v>0</v>
      </c>
      <c r="Z41" s="166">
        <v>0</v>
      </c>
      <c r="AA41" s="289">
        <f>7!AL41</f>
        <v>0</v>
      </c>
      <c r="AB41" s="286">
        <v>0</v>
      </c>
      <c r="AC41" s="166">
        <v>0</v>
      </c>
      <c r="AD41" s="166">
        <v>0</v>
      </c>
      <c r="AE41" s="287">
        <v>0</v>
      </c>
      <c r="AF41" s="166">
        <v>0</v>
      </c>
      <c r="AG41" s="289">
        <f>7!AS41</f>
        <v>0</v>
      </c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</row>
    <row r="42" spans="1:75" ht="35.25" customHeight="1">
      <c r="A42" s="195" t="s">
        <v>94</v>
      </c>
      <c r="B42" s="232" t="s">
        <v>95</v>
      </c>
      <c r="C42" s="285" t="s">
        <v>39</v>
      </c>
      <c r="D42" s="286">
        <v>0</v>
      </c>
      <c r="E42" s="166">
        <f>7!K42</f>
        <v>0</v>
      </c>
      <c r="F42" s="166">
        <f>7!L42</f>
        <v>0</v>
      </c>
      <c r="G42" s="287">
        <v>0</v>
      </c>
      <c r="H42" s="166">
        <f>7!P42</f>
        <v>0</v>
      </c>
      <c r="I42" s="288">
        <v>0</v>
      </c>
      <c r="J42" s="286">
        <v>0</v>
      </c>
      <c r="K42" s="166">
        <v>0</v>
      </c>
      <c r="L42" s="166">
        <v>0</v>
      </c>
      <c r="M42" s="287">
        <v>0</v>
      </c>
      <c r="N42" s="166">
        <v>0</v>
      </c>
      <c r="O42" s="289">
        <f>7!X42</f>
        <v>0</v>
      </c>
      <c r="P42" s="286">
        <v>0</v>
      </c>
      <c r="Q42" s="166">
        <v>0</v>
      </c>
      <c r="R42" s="166">
        <v>0</v>
      </c>
      <c r="S42" s="287">
        <v>0</v>
      </c>
      <c r="T42" s="166">
        <v>0</v>
      </c>
      <c r="U42" s="289">
        <f>7!AE42</f>
        <v>0</v>
      </c>
      <c r="V42" s="286">
        <v>0</v>
      </c>
      <c r="W42" s="166">
        <v>0</v>
      </c>
      <c r="X42" s="166">
        <v>0</v>
      </c>
      <c r="Y42" s="287">
        <v>0</v>
      </c>
      <c r="Z42" s="166">
        <v>0</v>
      </c>
      <c r="AA42" s="289">
        <f>7!AL42</f>
        <v>0</v>
      </c>
      <c r="AB42" s="286">
        <v>0</v>
      </c>
      <c r="AC42" s="166">
        <v>0</v>
      </c>
      <c r="AD42" s="166">
        <v>0</v>
      </c>
      <c r="AE42" s="287">
        <v>0</v>
      </c>
      <c r="AF42" s="166">
        <v>0</v>
      </c>
      <c r="AG42" s="289">
        <f>7!AS42</f>
        <v>18</v>
      </c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</row>
    <row r="43" spans="1:75" s="176" customFormat="1" ht="37.5" customHeight="1">
      <c r="A43" s="68" t="s">
        <v>96</v>
      </c>
      <c r="B43" s="69" t="s">
        <v>97</v>
      </c>
      <c r="C43" s="216" t="s">
        <v>38</v>
      </c>
      <c r="D43" s="217">
        <v>0</v>
      </c>
      <c r="E43" s="202">
        <f>7!K43</f>
        <v>0</v>
      </c>
      <c r="F43" s="202">
        <f>7!L43</f>
        <v>0</v>
      </c>
      <c r="G43" s="200">
        <v>3.175</v>
      </c>
      <c r="H43" s="202">
        <f>7!P43</f>
        <v>0</v>
      </c>
      <c r="I43" s="207">
        <v>0</v>
      </c>
      <c r="J43" s="217">
        <v>0</v>
      </c>
      <c r="K43" s="202">
        <v>0</v>
      </c>
      <c r="L43" s="202">
        <v>0</v>
      </c>
      <c r="M43" s="200">
        <v>4.619</v>
      </c>
      <c r="N43" s="202">
        <v>0</v>
      </c>
      <c r="O43" s="203">
        <f>7!X43</f>
        <v>0</v>
      </c>
      <c r="P43" s="217">
        <v>0</v>
      </c>
      <c r="Q43" s="202">
        <v>0</v>
      </c>
      <c r="R43" s="202">
        <v>0</v>
      </c>
      <c r="S43" s="200">
        <v>6.468</v>
      </c>
      <c r="T43" s="202">
        <v>0</v>
      </c>
      <c r="U43" s="203">
        <f>7!AE43</f>
        <v>0</v>
      </c>
      <c r="V43" s="217">
        <v>0</v>
      </c>
      <c r="W43" s="202">
        <v>0</v>
      </c>
      <c r="X43" s="202">
        <v>0</v>
      </c>
      <c r="Y43" s="200">
        <v>4.523</v>
      </c>
      <c r="Z43" s="202">
        <v>0</v>
      </c>
      <c r="AA43" s="203">
        <f>7!AL43</f>
        <v>0</v>
      </c>
      <c r="AB43" s="217">
        <v>0</v>
      </c>
      <c r="AC43" s="202">
        <v>0</v>
      </c>
      <c r="AD43" s="202">
        <v>0</v>
      </c>
      <c r="AE43" s="200">
        <v>6.6899999999999995</v>
      </c>
      <c r="AF43" s="202">
        <v>0</v>
      </c>
      <c r="AG43" s="203">
        <f>7!AS43</f>
        <v>0</v>
      </c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</row>
    <row r="44" spans="1:75" s="176" customFormat="1" ht="24.75" customHeight="1">
      <c r="A44" s="68" t="s">
        <v>98</v>
      </c>
      <c r="B44" s="69" t="s">
        <v>99</v>
      </c>
      <c r="C44" s="216" t="s">
        <v>38</v>
      </c>
      <c r="D44" s="217">
        <v>0</v>
      </c>
      <c r="E44" s="202">
        <f>7!K44</f>
        <v>0</v>
      </c>
      <c r="F44" s="202">
        <f>7!L44</f>
        <v>0</v>
      </c>
      <c r="G44" s="200">
        <v>3.175</v>
      </c>
      <c r="H44" s="202">
        <f>7!P44</f>
        <v>0</v>
      </c>
      <c r="I44" s="207">
        <v>0</v>
      </c>
      <c r="J44" s="217">
        <v>0</v>
      </c>
      <c r="K44" s="202">
        <v>0</v>
      </c>
      <c r="L44" s="202">
        <v>0</v>
      </c>
      <c r="M44" s="200">
        <v>4.619</v>
      </c>
      <c r="N44" s="202">
        <v>0</v>
      </c>
      <c r="O44" s="203">
        <f>7!X44</f>
        <v>0</v>
      </c>
      <c r="P44" s="217">
        <v>0</v>
      </c>
      <c r="Q44" s="202">
        <v>0</v>
      </c>
      <c r="R44" s="202">
        <v>0</v>
      </c>
      <c r="S44" s="200">
        <v>6.468</v>
      </c>
      <c r="T44" s="202">
        <v>0</v>
      </c>
      <c r="U44" s="203">
        <f>7!AE44</f>
        <v>0</v>
      </c>
      <c r="V44" s="217">
        <v>0</v>
      </c>
      <c r="W44" s="202">
        <v>0</v>
      </c>
      <c r="X44" s="202">
        <v>0</v>
      </c>
      <c r="Y44" s="200">
        <v>4.523</v>
      </c>
      <c r="Z44" s="202">
        <v>0</v>
      </c>
      <c r="AA44" s="203">
        <f>7!AL44</f>
        <v>0</v>
      </c>
      <c r="AB44" s="217">
        <v>0</v>
      </c>
      <c r="AC44" s="202">
        <v>0</v>
      </c>
      <c r="AD44" s="202">
        <v>0</v>
      </c>
      <c r="AE44" s="200">
        <v>6.6899999999999995</v>
      </c>
      <c r="AF44" s="202">
        <v>0</v>
      </c>
      <c r="AG44" s="203">
        <f>7!AS44</f>
        <v>0</v>
      </c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</row>
    <row r="45" spans="1:75" s="176" customFormat="1" ht="17.25" customHeight="1">
      <c r="A45" s="68" t="s">
        <v>100</v>
      </c>
      <c r="B45" s="177" t="s">
        <v>101</v>
      </c>
      <c r="C45" s="216" t="s">
        <v>38</v>
      </c>
      <c r="D45" s="217">
        <v>0</v>
      </c>
      <c r="E45" s="202">
        <f>7!K45</f>
        <v>0</v>
      </c>
      <c r="F45" s="202">
        <f>7!L45</f>
        <v>0</v>
      </c>
      <c r="G45" s="200">
        <v>0</v>
      </c>
      <c r="H45" s="202">
        <f>7!P45</f>
        <v>0</v>
      </c>
      <c r="I45" s="207">
        <v>0</v>
      </c>
      <c r="J45" s="217">
        <v>0</v>
      </c>
      <c r="K45" s="202">
        <v>0</v>
      </c>
      <c r="L45" s="202">
        <v>0</v>
      </c>
      <c r="M45" s="200">
        <v>0</v>
      </c>
      <c r="N45" s="202">
        <v>0</v>
      </c>
      <c r="O45" s="203">
        <f>7!X45</f>
        <v>0</v>
      </c>
      <c r="P45" s="217">
        <v>0</v>
      </c>
      <c r="Q45" s="202">
        <v>0</v>
      </c>
      <c r="R45" s="202">
        <v>0</v>
      </c>
      <c r="S45" s="200">
        <v>2.25</v>
      </c>
      <c r="T45" s="202">
        <v>0</v>
      </c>
      <c r="U45" s="203">
        <f>7!AE45</f>
        <v>0</v>
      </c>
      <c r="V45" s="217">
        <v>0</v>
      </c>
      <c r="W45" s="202">
        <v>0</v>
      </c>
      <c r="X45" s="202">
        <v>0</v>
      </c>
      <c r="Y45" s="200">
        <v>0</v>
      </c>
      <c r="Z45" s="202">
        <v>0</v>
      </c>
      <c r="AA45" s="203">
        <f>7!AL45</f>
        <v>0</v>
      </c>
      <c r="AB45" s="217">
        <v>0</v>
      </c>
      <c r="AC45" s="202">
        <v>0</v>
      </c>
      <c r="AD45" s="202">
        <v>0</v>
      </c>
      <c r="AE45" s="200">
        <v>2.9</v>
      </c>
      <c r="AF45" s="202">
        <v>0</v>
      </c>
      <c r="AG45" s="203">
        <f>7!AS45</f>
        <v>0</v>
      </c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</row>
    <row r="46" spans="1:75" ht="20.25" customHeight="1">
      <c r="A46" s="195" t="s">
        <v>102</v>
      </c>
      <c r="B46" s="196" t="s">
        <v>103</v>
      </c>
      <c r="C46" s="285" t="s">
        <v>39</v>
      </c>
      <c r="D46" s="286">
        <v>0</v>
      </c>
      <c r="E46" s="166">
        <f>7!K46</f>
        <v>0</v>
      </c>
      <c r="F46" s="166">
        <f>7!L46</f>
        <v>0</v>
      </c>
      <c r="G46" s="287">
        <v>0</v>
      </c>
      <c r="H46" s="166">
        <f>7!P46</f>
        <v>0</v>
      </c>
      <c r="I46" s="288">
        <v>0</v>
      </c>
      <c r="J46" s="286">
        <v>0</v>
      </c>
      <c r="K46" s="166">
        <v>0</v>
      </c>
      <c r="L46" s="166">
        <v>0</v>
      </c>
      <c r="M46" s="287">
        <v>0</v>
      </c>
      <c r="N46" s="166">
        <v>0</v>
      </c>
      <c r="O46" s="289">
        <f>7!X46</f>
        <v>0</v>
      </c>
      <c r="P46" s="286">
        <v>0</v>
      </c>
      <c r="Q46" s="166">
        <v>0</v>
      </c>
      <c r="R46" s="166">
        <v>0</v>
      </c>
      <c r="S46" s="287">
        <v>2.25</v>
      </c>
      <c r="T46" s="166">
        <v>0</v>
      </c>
      <c r="U46" s="289">
        <f>7!AE46</f>
        <v>0</v>
      </c>
      <c r="V46" s="286">
        <v>0</v>
      </c>
      <c r="W46" s="166">
        <v>0</v>
      </c>
      <c r="X46" s="166">
        <v>0</v>
      </c>
      <c r="Y46" s="287">
        <v>0</v>
      </c>
      <c r="Z46" s="166">
        <v>0</v>
      </c>
      <c r="AA46" s="289">
        <f>7!AL46</f>
        <v>0</v>
      </c>
      <c r="AB46" s="286">
        <v>0</v>
      </c>
      <c r="AC46" s="166">
        <v>0</v>
      </c>
      <c r="AD46" s="166">
        <v>0</v>
      </c>
      <c r="AE46" s="287">
        <v>0</v>
      </c>
      <c r="AF46" s="166">
        <v>0</v>
      </c>
      <c r="AG46" s="289">
        <f>7!AS46</f>
        <v>0</v>
      </c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</row>
    <row r="47" spans="1:75" ht="19.5" customHeight="1">
      <c r="A47" s="195" t="s">
        <v>104</v>
      </c>
      <c r="B47" s="196" t="s">
        <v>105</v>
      </c>
      <c r="C47" s="285" t="s">
        <v>39</v>
      </c>
      <c r="D47" s="286">
        <v>0</v>
      </c>
      <c r="E47" s="166">
        <f>7!K47</f>
        <v>0</v>
      </c>
      <c r="F47" s="166">
        <f>7!L47</f>
        <v>0</v>
      </c>
      <c r="G47" s="287">
        <v>0</v>
      </c>
      <c r="H47" s="166">
        <f>7!P47</f>
        <v>0</v>
      </c>
      <c r="I47" s="288">
        <v>0</v>
      </c>
      <c r="J47" s="286">
        <v>0</v>
      </c>
      <c r="K47" s="166">
        <v>0</v>
      </c>
      <c r="L47" s="166">
        <v>0</v>
      </c>
      <c r="M47" s="287">
        <v>0</v>
      </c>
      <c r="N47" s="166">
        <v>0</v>
      </c>
      <c r="O47" s="289">
        <f>7!X47</f>
        <v>0</v>
      </c>
      <c r="P47" s="286">
        <v>0</v>
      </c>
      <c r="Q47" s="166">
        <v>0</v>
      </c>
      <c r="R47" s="166">
        <v>0</v>
      </c>
      <c r="S47" s="287">
        <v>0</v>
      </c>
      <c r="T47" s="166">
        <v>0</v>
      </c>
      <c r="U47" s="289">
        <f>7!AE47</f>
        <v>0</v>
      </c>
      <c r="V47" s="286">
        <v>0</v>
      </c>
      <c r="W47" s="166">
        <v>0</v>
      </c>
      <c r="X47" s="166">
        <v>0</v>
      </c>
      <c r="Y47" s="287">
        <v>0</v>
      </c>
      <c r="Z47" s="166">
        <v>0</v>
      </c>
      <c r="AA47" s="289">
        <f>7!AL47</f>
        <v>0</v>
      </c>
      <c r="AB47" s="286">
        <v>0</v>
      </c>
      <c r="AC47" s="166">
        <v>0</v>
      </c>
      <c r="AD47" s="166">
        <v>0</v>
      </c>
      <c r="AE47" s="287">
        <v>2.9</v>
      </c>
      <c r="AF47" s="166">
        <v>0</v>
      </c>
      <c r="AG47" s="289">
        <f>7!AS47</f>
        <v>0</v>
      </c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</row>
    <row r="48" spans="1:75" s="176" customFormat="1" ht="17.25" customHeight="1">
      <c r="A48" s="68" t="s">
        <v>106</v>
      </c>
      <c r="B48" s="177" t="s">
        <v>107</v>
      </c>
      <c r="C48" s="216" t="s">
        <v>38</v>
      </c>
      <c r="D48" s="217">
        <v>0</v>
      </c>
      <c r="E48" s="202">
        <f>7!K48</f>
        <v>0</v>
      </c>
      <c r="F48" s="202">
        <f>7!L48</f>
        <v>0</v>
      </c>
      <c r="G48" s="194">
        <v>3.175</v>
      </c>
      <c r="H48" s="202">
        <f>7!P48</f>
        <v>0</v>
      </c>
      <c r="I48" s="207">
        <v>0</v>
      </c>
      <c r="J48" s="217">
        <v>0</v>
      </c>
      <c r="K48" s="202">
        <v>0</v>
      </c>
      <c r="L48" s="202">
        <v>0</v>
      </c>
      <c r="M48" s="190">
        <v>4.619</v>
      </c>
      <c r="N48" s="202">
        <v>0</v>
      </c>
      <c r="O48" s="203">
        <f>7!X48</f>
        <v>0</v>
      </c>
      <c r="P48" s="217">
        <v>0</v>
      </c>
      <c r="Q48" s="202">
        <v>0</v>
      </c>
      <c r="R48" s="202">
        <v>0</v>
      </c>
      <c r="S48" s="190">
        <v>4.218</v>
      </c>
      <c r="T48" s="202">
        <v>0</v>
      </c>
      <c r="U48" s="203">
        <f>7!AE48</f>
        <v>0</v>
      </c>
      <c r="V48" s="217">
        <v>0</v>
      </c>
      <c r="W48" s="202">
        <v>0</v>
      </c>
      <c r="X48" s="202">
        <v>0</v>
      </c>
      <c r="Y48" s="194">
        <v>4.523</v>
      </c>
      <c r="Z48" s="202">
        <v>0</v>
      </c>
      <c r="AA48" s="203">
        <f>7!AL48</f>
        <v>0</v>
      </c>
      <c r="AB48" s="217">
        <v>0</v>
      </c>
      <c r="AC48" s="202">
        <v>0</v>
      </c>
      <c r="AD48" s="202">
        <v>0</v>
      </c>
      <c r="AE48" s="190">
        <v>3.79</v>
      </c>
      <c r="AF48" s="202">
        <v>0</v>
      </c>
      <c r="AG48" s="203">
        <f>7!AS48</f>
        <v>0</v>
      </c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</row>
    <row r="49" spans="1:75" ht="16.5" customHeight="1">
      <c r="A49" s="195" t="s">
        <v>108</v>
      </c>
      <c r="B49" s="196" t="s">
        <v>109</v>
      </c>
      <c r="C49" s="285" t="s">
        <v>39</v>
      </c>
      <c r="D49" s="286">
        <v>0</v>
      </c>
      <c r="E49" s="166">
        <f>7!K49</f>
        <v>0</v>
      </c>
      <c r="F49" s="166">
        <f>7!L49</f>
        <v>0</v>
      </c>
      <c r="G49" s="287">
        <v>3.175</v>
      </c>
      <c r="H49" s="166">
        <f>7!P49</f>
        <v>0</v>
      </c>
      <c r="I49" s="288">
        <v>0</v>
      </c>
      <c r="J49" s="286">
        <v>0</v>
      </c>
      <c r="K49" s="166">
        <v>0</v>
      </c>
      <c r="L49" s="166">
        <v>0</v>
      </c>
      <c r="M49" s="287">
        <v>0</v>
      </c>
      <c r="N49" s="166">
        <v>0</v>
      </c>
      <c r="O49" s="289">
        <f>7!X49</f>
        <v>0</v>
      </c>
      <c r="P49" s="286">
        <v>0</v>
      </c>
      <c r="Q49" s="166">
        <v>0</v>
      </c>
      <c r="R49" s="166">
        <v>0</v>
      </c>
      <c r="S49" s="287">
        <v>0</v>
      </c>
      <c r="T49" s="166">
        <v>0</v>
      </c>
      <c r="U49" s="289">
        <f>7!AE49</f>
        <v>0</v>
      </c>
      <c r="V49" s="286">
        <v>0</v>
      </c>
      <c r="W49" s="166">
        <v>0</v>
      </c>
      <c r="X49" s="166">
        <v>0</v>
      </c>
      <c r="Y49" s="287">
        <v>0</v>
      </c>
      <c r="Z49" s="166">
        <v>0</v>
      </c>
      <c r="AA49" s="289">
        <f>7!AL49</f>
        <v>0</v>
      </c>
      <c r="AB49" s="286">
        <v>0</v>
      </c>
      <c r="AC49" s="166">
        <v>0</v>
      </c>
      <c r="AD49" s="166">
        <v>0</v>
      </c>
      <c r="AE49" s="287">
        <v>0</v>
      </c>
      <c r="AF49" s="166">
        <v>0</v>
      </c>
      <c r="AG49" s="289">
        <f>7!AS49</f>
        <v>0</v>
      </c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</row>
    <row r="50" spans="1:75" ht="16.5" customHeight="1">
      <c r="A50" s="195" t="s">
        <v>110</v>
      </c>
      <c r="B50" s="244" t="s">
        <v>111</v>
      </c>
      <c r="C50" s="285" t="s">
        <v>39</v>
      </c>
      <c r="D50" s="286">
        <v>0</v>
      </c>
      <c r="E50" s="166">
        <f>7!K50</f>
        <v>0</v>
      </c>
      <c r="F50" s="166">
        <f>7!L50</f>
        <v>0</v>
      </c>
      <c r="G50" s="287">
        <v>0</v>
      </c>
      <c r="H50" s="166">
        <f>7!P50</f>
        <v>0</v>
      </c>
      <c r="I50" s="288">
        <v>0</v>
      </c>
      <c r="J50" s="286">
        <v>0</v>
      </c>
      <c r="K50" s="166">
        <v>0</v>
      </c>
      <c r="L50" s="166">
        <v>0</v>
      </c>
      <c r="M50" s="287">
        <v>0</v>
      </c>
      <c r="N50" s="166">
        <v>0</v>
      </c>
      <c r="O50" s="289">
        <f>7!X50</f>
        <v>0</v>
      </c>
      <c r="P50" s="286">
        <v>0</v>
      </c>
      <c r="Q50" s="166">
        <v>0</v>
      </c>
      <c r="R50" s="166">
        <v>0</v>
      </c>
      <c r="S50" s="287">
        <v>0</v>
      </c>
      <c r="T50" s="166">
        <v>0</v>
      </c>
      <c r="U50" s="289">
        <f>7!AE50</f>
        <v>0</v>
      </c>
      <c r="V50" s="286">
        <v>0</v>
      </c>
      <c r="W50" s="166">
        <v>0</v>
      </c>
      <c r="X50" s="166">
        <v>0</v>
      </c>
      <c r="Y50" s="287">
        <v>0</v>
      </c>
      <c r="Z50" s="166">
        <v>0</v>
      </c>
      <c r="AA50" s="289">
        <f>7!AL50</f>
        <v>0</v>
      </c>
      <c r="AB50" s="286">
        <v>0</v>
      </c>
      <c r="AC50" s="166">
        <v>0</v>
      </c>
      <c r="AD50" s="166">
        <v>0</v>
      </c>
      <c r="AE50" s="287">
        <v>0</v>
      </c>
      <c r="AF50" s="166">
        <v>0</v>
      </c>
      <c r="AG50" s="289">
        <f>7!AS50</f>
        <v>0</v>
      </c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</row>
    <row r="51" spans="1:75" ht="17.25" customHeight="1">
      <c r="A51" s="195" t="s">
        <v>112</v>
      </c>
      <c r="B51" s="196" t="s">
        <v>113</v>
      </c>
      <c r="C51" s="285" t="s">
        <v>39</v>
      </c>
      <c r="D51" s="286">
        <v>0</v>
      </c>
      <c r="E51" s="166">
        <f>7!K51</f>
        <v>0</v>
      </c>
      <c r="F51" s="166">
        <f>7!L51</f>
        <v>0</v>
      </c>
      <c r="G51" s="287">
        <v>0</v>
      </c>
      <c r="H51" s="166">
        <f>7!P51</f>
        <v>0</v>
      </c>
      <c r="I51" s="288">
        <v>0</v>
      </c>
      <c r="J51" s="286">
        <v>4</v>
      </c>
      <c r="K51" s="166">
        <v>0</v>
      </c>
      <c r="L51" s="166">
        <v>0</v>
      </c>
      <c r="M51" s="287">
        <v>4.619</v>
      </c>
      <c r="N51" s="166">
        <v>0</v>
      </c>
      <c r="O51" s="289">
        <f>7!X51</f>
        <v>0</v>
      </c>
      <c r="P51" s="286">
        <v>0</v>
      </c>
      <c r="Q51" s="166">
        <v>0</v>
      </c>
      <c r="R51" s="166">
        <v>0</v>
      </c>
      <c r="S51" s="287">
        <v>0</v>
      </c>
      <c r="T51" s="166">
        <v>0</v>
      </c>
      <c r="U51" s="289">
        <f>7!AE51</f>
        <v>0</v>
      </c>
      <c r="V51" s="286">
        <v>0</v>
      </c>
      <c r="W51" s="166">
        <v>0</v>
      </c>
      <c r="X51" s="166">
        <v>0</v>
      </c>
      <c r="Y51" s="287">
        <v>0</v>
      </c>
      <c r="Z51" s="166">
        <v>0</v>
      </c>
      <c r="AA51" s="289">
        <f>7!AL51</f>
        <v>0</v>
      </c>
      <c r="AB51" s="286">
        <v>0</v>
      </c>
      <c r="AC51" s="166">
        <v>0</v>
      </c>
      <c r="AD51" s="166">
        <v>0</v>
      </c>
      <c r="AE51" s="287">
        <v>0</v>
      </c>
      <c r="AF51" s="166">
        <v>0</v>
      </c>
      <c r="AG51" s="289">
        <f>7!AS51</f>
        <v>0</v>
      </c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</row>
    <row r="52" spans="1:75" ht="17.25" customHeight="1">
      <c r="A52" s="195" t="s">
        <v>114</v>
      </c>
      <c r="B52" s="258" t="s">
        <v>115</v>
      </c>
      <c r="C52" s="285" t="s">
        <v>39</v>
      </c>
      <c r="D52" s="286">
        <v>0</v>
      </c>
      <c r="E52" s="166">
        <f>7!K52</f>
        <v>0</v>
      </c>
      <c r="F52" s="166">
        <f>7!L52</f>
        <v>0</v>
      </c>
      <c r="G52" s="287">
        <v>0</v>
      </c>
      <c r="H52" s="166">
        <f>7!P52</f>
        <v>0</v>
      </c>
      <c r="I52" s="288">
        <v>0</v>
      </c>
      <c r="J52" s="286">
        <v>0</v>
      </c>
      <c r="K52" s="166">
        <v>0</v>
      </c>
      <c r="L52" s="166">
        <v>0</v>
      </c>
      <c r="M52" s="287">
        <v>0</v>
      </c>
      <c r="N52" s="166">
        <v>0</v>
      </c>
      <c r="O52" s="289">
        <f>7!X52</f>
        <v>0</v>
      </c>
      <c r="P52" s="286">
        <v>0</v>
      </c>
      <c r="Q52" s="166">
        <v>0</v>
      </c>
      <c r="R52" s="166">
        <v>0</v>
      </c>
      <c r="S52" s="287">
        <v>0</v>
      </c>
      <c r="T52" s="166">
        <v>0</v>
      </c>
      <c r="U52" s="289">
        <f>7!AE52</f>
        <v>0</v>
      </c>
      <c r="V52" s="286">
        <v>0</v>
      </c>
      <c r="W52" s="166">
        <v>0</v>
      </c>
      <c r="X52" s="166">
        <v>0</v>
      </c>
      <c r="Y52" s="287">
        <v>4.523</v>
      </c>
      <c r="Z52" s="166">
        <v>0</v>
      </c>
      <c r="AA52" s="289">
        <f>7!AL52</f>
        <v>0</v>
      </c>
      <c r="AB52" s="286">
        <v>0</v>
      </c>
      <c r="AC52" s="166">
        <v>0</v>
      </c>
      <c r="AD52" s="166">
        <v>0</v>
      </c>
      <c r="AE52" s="287">
        <v>0</v>
      </c>
      <c r="AF52" s="166">
        <v>0</v>
      </c>
      <c r="AG52" s="289">
        <f>7!AS52</f>
        <v>0</v>
      </c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</row>
    <row r="53" spans="1:75" ht="16.5" customHeight="1">
      <c r="A53" s="195" t="s">
        <v>116</v>
      </c>
      <c r="B53" s="196" t="s">
        <v>117</v>
      </c>
      <c r="C53" s="285" t="s">
        <v>39</v>
      </c>
      <c r="D53" s="286">
        <v>0</v>
      </c>
      <c r="E53" s="166">
        <f>7!K53</f>
        <v>0</v>
      </c>
      <c r="F53" s="166">
        <f>7!L53</f>
        <v>0</v>
      </c>
      <c r="G53" s="287">
        <v>0</v>
      </c>
      <c r="H53" s="166">
        <f>7!P53</f>
        <v>0</v>
      </c>
      <c r="I53" s="288">
        <v>0</v>
      </c>
      <c r="J53" s="286">
        <v>0</v>
      </c>
      <c r="K53" s="166">
        <v>0</v>
      </c>
      <c r="L53" s="166">
        <v>0</v>
      </c>
      <c r="M53" s="287">
        <v>0</v>
      </c>
      <c r="N53" s="166">
        <v>0</v>
      </c>
      <c r="O53" s="289">
        <f>7!X53</f>
        <v>0</v>
      </c>
      <c r="P53" s="286">
        <v>0</v>
      </c>
      <c r="Q53" s="166">
        <v>0</v>
      </c>
      <c r="R53" s="166">
        <v>0</v>
      </c>
      <c r="S53" s="287">
        <v>4.218</v>
      </c>
      <c r="T53" s="166">
        <v>0</v>
      </c>
      <c r="U53" s="289">
        <f>7!AE53</f>
        <v>0</v>
      </c>
      <c r="V53" s="286">
        <v>0</v>
      </c>
      <c r="W53" s="166">
        <v>0</v>
      </c>
      <c r="X53" s="166">
        <v>0</v>
      </c>
      <c r="Y53" s="287">
        <v>0</v>
      </c>
      <c r="Z53" s="166">
        <v>0</v>
      </c>
      <c r="AA53" s="289">
        <f>7!AL53</f>
        <v>0</v>
      </c>
      <c r="AB53" s="286">
        <v>0</v>
      </c>
      <c r="AC53" s="166">
        <v>0</v>
      </c>
      <c r="AD53" s="166">
        <v>0</v>
      </c>
      <c r="AE53" s="287">
        <v>0</v>
      </c>
      <c r="AF53" s="166">
        <v>0</v>
      </c>
      <c r="AG53" s="289">
        <f>7!AS53</f>
        <v>0</v>
      </c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</row>
    <row r="54" spans="1:75" ht="17.25" customHeight="1">
      <c r="A54" s="195" t="s">
        <v>118</v>
      </c>
      <c r="B54" s="196" t="s">
        <v>119</v>
      </c>
      <c r="C54" s="285" t="s">
        <v>39</v>
      </c>
      <c r="D54" s="286">
        <v>0</v>
      </c>
      <c r="E54" s="166">
        <f>7!K54</f>
        <v>0</v>
      </c>
      <c r="F54" s="166">
        <f>7!L54</f>
        <v>0</v>
      </c>
      <c r="G54" s="287">
        <v>0</v>
      </c>
      <c r="H54" s="166">
        <f>7!P54</f>
        <v>0</v>
      </c>
      <c r="I54" s="288">
        <v>0</v>
      </c>
      <c r="J54" s="286">
        <v>0</v>
      </c>
      <c r="K54" s="166">
        <v>0</v>
      </c>
      <c r="L54" s="166">
        <v>0</v>
      </c>
      <c r="M54" s="287">
        <v>0</v>
      </c>
      <c r="N54" s="166">
        <v>0</v>
      </c>
      <c r="O54" s="289">
        <f>7!X54</f>
        <v>0</v>
      </c>
      <c r="P54" s="286">
        <v>0</v>
      </c>
      <c r="Q54" s="166">
        <v>0</v>
      </c>
      <c r="R54" s="166">
        <v>0</v>
      </c>
      <c r="S54" s="287">
        <v>0</v>
      </c>
      <c r="T54" s="166">
        <v>0</v>
      </c>
      <c r="U54" s="289">
        <f>7!AE54</f>
        <v>0</v>
      </c>
      <c r="V54" s="286">
        <v>0</v>
      </c>
      <c r="W54" s="166">
        <v>0</v>
      </c>
      <c r="X54" s="166">
        <v>0</v>
      </c>
      <c r="Y54" s="287">
        <v>0</v>
      </c>
      <c r="Z54" s="166">
        <v>0</v>
      </c>
      <c r="AA54" s="289">
        <f>7!AL54</f>
        <v>0</v>
      </c>
      <c r="AB54" s="286">
        <v>0</v>
      </c>
      <c r="AC54" s="166">
        <v>0</v>
      </c>
      <c r="AD54" s="166">
        <v>0</v>
      </c>
      <c r="AE54" s="287">
        <v>3.79</v>
      </c>
      <c r="AF54" s="166">
        <v>0</v>
      </c>
      <c r="AG54" s="289">
        <f>7!AS54</f>
        <v>0</v>
      </c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</row>
    <row r="55" spans="1:75" s="176" customFormat="1" ht="20.25" customHeight="1">
      <c r="A55" s="68" t="s">
        <v>120</v>
      </c>
      <c r="B55" s="69" t="s">
        <v>121</v>
      </c>
      <c r="C55" s="216" t="s">
        <v>38</v>
      </c>
      <c r="D55" s="217">
        <v>0</v>
      </c>
      <c r="E55" s="202">
        <f>7!K55</f>
        <v>0</v>
      </c>
      <c r="F55" s="202">
        <f>7!L55</f>
        <v>0</v>
      </c>
      <c r="G55" s="200">
        <v>0</v>
      </c>
      <c r="H55" s="202">
        <f>7!P55</f>
        <v>0</v>
      </c>
      <c r="I55" s="207">
        <v>0</v>
      </c>
      <c r="J55" s="217">
        <v>0</v>
      </c>
      <c r="K55" s="202">
        <v>0</v>
      </c>
      <c r="L55" s="202">
        <v>0</v>
      </c>
      <c r="M55" s="200">
        <v>0</v>
      </c>
      <c r="N55" s="202">
        <v>0</v>
      </c>
      <c r="O55" s="203">
        <f>7!X55</f>
        <v>0</v>
      </c>
      <c r="P55" s="217">
        <v>0</v>
      </c>
      <c r="Q55" s="202">
        <v>0</v>
      </c>
      <c r="R55" s="202">
        <v>0</v>
      </c>
      <c r="S55" s="200">
        <v>0</v>
      </c>
      <c r="T55" s="202">
        <v>0</v>
      </c>
      <c r="U55" s="203">
        <f>7!AE55</f>
        <v>0</v>
      </c>
      <c r="V55" s="217">
        <v>0</v>
      </c>
      <c r="W55" s="202">
        <v>0</v>
      </c>
      <c r="X55" s="202">
        <v>0</v>
      </c>
      <c r="Y55" s="200">
        <v>0</v>
      </c>
      <c r="Z55" s="202">
        <v>0</v>
      </c>
      <c r="AA55" s="203">
        <f>7!AL55</f>
        <v>0</v>
      </c>
      <c r="AB55" s="217">
        <v>0</v>
      </c>
      <c r="AC55" s="202">
        <v>0</v>
      </c>
      <c r="AD55" s="202">
        <v>0</v>
      </c>
      <c r="AE55" s="200">
        <v>0</v>
      </c>
      <c r="AF55" s="202">
        <v>0</v>
      </c>
      <c r="AG55" s="203">
        <f>7!AS55</f>
        <v>0</v>
      </c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</row>
    <row r="56" spans="1:75" s="176" customFormat="1" ht="34.5" customHeight="1">
      <c r="A56" s="68" t="s">
        <v>122</v>
      </c>
      <c r="B56" s="69" t="s">
        <v>123</v>
      </c>
      <c r="C56" s="216" t="s">
        <v>38</v>
      </c>
      <c r="D56" s="217">
        <v>0</v>
      </c>
      <c r="E56" s="202">
        <f>7!K56</f>
        <v>0</v>
      </c>
      <c r="F56" s="202">
        <f>7!L56</f>
        <v>0</v>
      </c>
      <c r="G56" s="200">
        <v>0</v>
      </c>
      <c r="H56" s="202">
        <f>7!P56</f>
        <v>0</v>
      </c>
      <c r="I56" s="207">
        <v>507</v>
      </c>
      <c r="J56" s="217">
        <v>0</v>
      </c>
      <c r="K56" s="202">
        <v>0</v>
      </c>
      <c r="L56" s="202">
        <v>0</v>
      </c>
      <c r="M56" s="200">
        <v>0</v>
      </c>
      <c r="N56" s="202">
        <v>0</v>
      </c>
      <c r="O56" s="203">
        <f>7!X56</f>
        <v>532</v>
      </c>
      <c r="P56" s="217">
        <v>0</v>
      </c>
      <c r="Q56" s="202">
        <v>0</v>
      </c>
      <c r="R56" s="202">
        <v>0</v>
      </c>
      <c r="S56" s="200">
        <v>0</v>
      </c>
      <c r="T56" s="202">
        <v>0</v>
      </c>
      <c r="U56" s="203">
        <f>7!AE56</f>
        <v>136</v>
      </c>
      <c r="V56" s="217">
        <v>0</v>
      </c>
      <c r="W56" s="202">
        <v>0</v>
      </c>
      <c r="X56" s="202">
        <v>0</v>
      </c>
      <c r="Y56" s="200">
        <v>0</v>
      </c>
      <c r="Z56" s="202">
        <v>0</v>
      </c>
      <c r="AA56" s="203">
        <f>7!AL56</f>
        <v>59</v>
      </c>
      <c r="AB56" s="217">
        <v>0</v>
      </c>
      <c r="AC56" s="202">
        <v>0</v>
      </c>
      <c r="AD56" s="202">
        <v>0</v>
      </c>
      <c r="AE56" s="200">
        <v>0</v>
      </c>
      <c r="AF56" s="202">
        <v>0</v>
      </c>
      <c r="AG56" s="203">
        <f>7!AS56</f>
        <v>6</v>
      </c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</row>
    <row r="57" spans="1:75" s="176" customFormat="1" ht="36" customHeight="1">
      <c r="A57" s="68" t="s">
        <v>124</v>
      </c>
      <c r="B57" s="174" t="s">
        <v>125</v>
      </c>
      <c r="C57" s="216" t="s">
        <v>38</v>
      </c>
      <c r="D57" s="217">
        <v>0</v>
      </c>
      <c r="E57" s="202">
        <f>7!K57</f>
        <v>0</v>
      </c>
      <c r="F57" s="202">
        <f>7!L57</f>
        <v>0</v>
      </c>
      <c r="G57" s="200">
        <v>0</v>
      </c>
      <c r="H57" s="202">
        <f>7!P57</f>
        <v>0</v>
      </c>
      <c r="I57" s="207">
        <v>507</v>
      </c>
      <c r="J57" s="217">
        <v>0</v>
      </c>
      <c r="K57" s="202">
        <v>0</v>
      </c>
      <c r="L57" s="202">
        <v>0</v>
      </c>
      <c r="M57" s="200">
        <v>0</v>
      </c>
      <c r="N57" s="202">
        <v>0</v>
      </c>
      <c r="O57" s="203">
        <f>7!X57</f>
        <v>532</v>
      </c>
      <c r="P57" s="217">
        <v>0</v>
      </c>
      <c r="Q57" s="202">
        <v>0</v>
      </c>
      <c r="R57" s="202">
        <v>0</v>
      </c>
      <c r="S57" s="200">
        <v>0</v>
      </c>
      <c r="T57" s="202">
        <v>0</v>
      </c>
      <c r="U57" s="203">
        <f>7!AE57</f>
        <v>136</v>
      </c>
      <c r="V57" s="217">
        <v>0</v>
      </c>
      <c r="W57" s="202">
        <v>0</v>
      </c>
      <c r="X57" s="202">
        <v>0</v>
      </c>
      <c r="Y57" s="200">
        <v>0</v>
      </c>
      <c r="Z57" s="202">
        <v>0</v>
      </c>
      <c r="AA57" s="203">
        <f>7!AL57</f>
        <v>59</v>
      </c>
      <c r="AB57" s="217">
        <v>0</v>
      </c>
      <c r="AC57" s="202">
        <v>0</v>
      </c>
      <c r="AD57" s="202">
        <v>0</v>
      </c>
      <c r="AE57" s="200">
        <v>0</v>
      </c>
      <c r="AF57" s="202">
        <v>0</v>
      </c>
      <c r="AG57" s="203">
        <f>7!AS57</f>
        <v>6</v>
      </c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</row>
    <row r="58" spans="1:75" ht="20.25" customHeight="1">
      <c r="A58" s="195" t="s">
        <v>126</v>
      </c>
      <c r="B58" s="199" t="s">
        <v>127</v>
      </c>
      <c r="C58" s="285" t="s">
        <v>39</v>
      </c>
      <c r="D58" s="286">
        <v>0</v>
      </c>
      <c r="E58" s="166">
        <f>7!K58</f>
        <v>0</v>
      </c>
      <c r="F58" s="166">
        <f>7!L58</f>
        <v>0</v>
      </c>
      <c r="G58" s="287">
        <v>0</v>
      </c>
      <c r="H58" s="166">
        <f>7!P58</f>
        <v>0</v>
      </c>
      <c r="I58" s="288">
        <v>507</v>
      </c>
      <c r="J58" s="286">
        <v>0</v>
      </c>
      <c r="K58" s="166">
        <v>0</v>
      </c>
      <c r="L58" s="166">
        <v>0</v>
      </c>
      <c r="M58" s="287">
        <v>0</v>
      </c>
      <c r="N58" s="166">
        <v>0</v>
      </c>
      <c r="O58" s="289">
        <f>7!X58</f>
        <v>532</v>
      </c>
      <c r="P58" s="286">
        <v>0</v>
      </c>
      <c r="Q58" s="166">
        <v>0</v>
      </c>
      <c r="R58" s="166">
        <v>0</v>
      </c>
      <c r="S58" s="287">
        <v>0</v>
      </c>
      <c r="T58" s="166">
        <v>0</v>
      </c>
      <c r="U58" s="289">
        <f>7!AE58</f>
        <v>136</v>
      </c>
      <c r="V58" s="286">
        <v>0</v>
      </c>
      <c r="W58" s="166">
        <v>0</v>
      </c>
      <c r="X58" s="166">
        <v>0</v>
      </c>
      <c r="Y58" s="287">
        <v>0</v>
      </c>
      <c r="Z58" s="166">
        <v>0</v>
      </c>
      <c r="AA58" s="289">
        <f>7!AL58</f>
        <v>59</v>
      </c>
      <c r="AB58" s="286">
        <v>0</v>
      </c>
      <c r="AC58" s="166">
        <v>0</v>
      </c>
      <c r="AD58" s="166">
        <v>0</v>
      </c>
      <c r="AE58" s="287">
        <v>0</v>
      </c>
      <c r="AF58" s="166">
        <v>0</v>
      </c>
      <c r="AG58" s="289">
        <f>7!AS58</f>
        <v>6</v>
      </c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</row>
    <row r="59" spans="1:75" s="176" customFormat="1" ht="38.25" customHeight="1">
      <c r="A59" s="68" t="s">
        <v>128</v>
      </c>
      <c r="B59" s="174" t="s">
        <v>129</v>
      </c>
      <c r="C59" s="216" t="s">
        <v>38</v>
      </c>
      <c r="D59" s="217">
        <v>0</v>
      </c>
      <c r="E59" s="202">
        <f>7!K59</f>
        <v>0</v>
      </c>
      <c r="F59" s="202">
        <f>7!L59</f>
        <v>0</v>
      </c>
      <c r="G59" s="191">
        <v>0</v>
      </c>
      <c r="H59" s="202">
        <f>7!P59</f>
        <v>0</v>
      </c>
      <c r="I59" s="207">
        <v>0</v>
      </c>
      <c r="J59" s="217">
        <v>0</v>
      </c>
      <c r="K59" s="202">
        <v>0</v>
      </c>
      <c r="L59" s="202">
        <v>0</v>
      </c>
      <c r="M59" s="191">
        <v>0</v>
      </c>
      <c r="N59" s="202">
        <v>0</v>
      </c>
      <c r="O59" s="203">
        <f>7!X59</f>
        <v>0</v>
      </c>
      <c r="P59" s="217">
        <v>0</v>
      </c>
      <c r="Q59" s="202">
        <v>0</v>
      </c>
      <c r="R59" s="202">
        <v>0</v>
      </c>
      <c r="S59" s="191">
        <v>0</v>
      </c>
      <c r="T59" s="202">
        <v>0</v>
      </c>
      <c r="U59" s="203">
        <f>7!AE59</f>
        <v>0</v>
      </c>
      <c r="V59" s="217">
        <v>0</v>
      </c>
      <c r="W59" s="202">
        <v>0</v>
      </c>
      <c r="X59" s="202">
        <v>0</v>
      </c>
      <c r="Y59" s="191">
        <v>0</v>
      </c>
      <c r="Z59" s="202">
        <v>0</v>
      </c>
      <c r="AA59" s="203">
        <f>7!AL59</f>
        <v>0</v>
      </c>
      <c r="AB59" s="217">
        <v>0</v>
      </c>
      <c r="AC59" s="202">
        <v>0</v>
      </c>
      <c r="AD59" s="202">
        <v>0</v>
      </c>
      <c r="AE59" s="191">
        <v>0</v>
      </c>
      <c r="AF59" s="202">
        <v>0</v>
      </c>
      <c r="AG59" s="203">
        <f>7!AS59</f>
        <v>0</v>
      </c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</row>
    <row r="60" spans="1:75" s="176" customFormat="1" ht="25.5" customHeight="1">
      <c r="A60" s="68" t="s">
        <v>130</v>
      </c>
      <c r="B60" s="174" t="s">
        <v>131</v>
      </c>
      <c r="C60" s="216" t="s">
        <v>38</v>
      </c>
      <c r="D60" s="217">
        <v>0</v>
      </c>
      <c r="E60" s="202">
        <f>7!K60</f>
        <v>0</v>
      </c>
      <c r="F60" s="202">
        <f>7!L60</f>
        <v>0</v>
      </c>
      <c r="G60" s="191">
        <v>0</v>
      </c>
      <c r="H60" s="202">
        <f>7!P60</f>
        <v>0</v>
      </c>
      <c r="I60" s="207">
        <v>0</v>
      </c>
      <c r="J60" s="217">
        <v>0</v>
      </c>
      <c r="K60" s="202">
        <v>0</v>
      </c>
      <c r="L60" s="202">
        <v>0</v>
      </c>
      <c r="M60" s="191">
        <v>0</v>
      </c>
      <c r="N60" s="202">
        <v>0</v>
      </c>
      <c r="O60" s="203">
        <f>7!X60</f>
        <v>0</v>
      </c>
      <c r="P60" s="217">
        <v>0</v>
      </c>
      <c r="Q60" s="202">
        <v>0</v>
      </c>
      <c r="R60" s="202">
        <v>0</v>
      </c>
      <c r="S60" s="191">
        <v>0</v>
      </c>
      <c r="T60" s="202">
        <v>0</v>
      </c>
      <c r="U60" s="203">
        <f>7!AE60</f>
        <v>0</v>
      </c>
      <c r="V60" s="217">
        <v>0</v>
      </c>
      <c r="W60" s="202">
        <v>0</v>
      </c>
      <c r="X60" s="202">
        <v>0</v>
      </c>
      <c r="Y60" s="191">
        <v>0</v>
      </c>
      <c r="Z60" s="202">
        <v>0</v>
      </c>
      <c r="AA60" s="203">
        <f>7!AL60</f>
        <v>0</v>
      </c>
      <c r="AB60" s="217">
        <v>0</v>
      </c>
      <c r="AC60" s="202">
        <v>0</v>
      </c>
      <c r="AD60" s="202">
        <v>0</v>
      </c>
      <c r="AE60" s="191">
        <v>0</v>
      </c>
      <c r="AF60" s="202">
        <v>0</v>
      </c>
      <c r="AG60" s="203">
        <f>7!AS60</f>
        <v>0</v>
      </c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</row>
    <row r="61" spans="1:75" s="176" customFormat="1" ht="34.5" customHeight="1">
      <c r="A61" s="68" t="s">
        <v>132</v>
      </c>
      <c r="B61" s="174" t="s">
        <v>133</v>
      </c>
      <c r="C61" s="216" t="s">
        <v>38</v>
      </c>
      <c r="D61" s="217">
        <v>0</v>
      </c>
      <c r="E61" s="202">
        <f>7!K61</f>
        <v>0</v>
      </c>
      <c r="F61" s="202">
        <f>7!L61</f>
        <v>0</v>
      </c>
      <c r="G61" s="191">
        <v>0</v>
      </c>
      <c r="H61" s="202">
        <f>7!P61</f>
        <v>0</v>
      </c>
      <c r="I61" s="207">
        <v>0</v>
      </c>
      <c r="J61" s="217">
        <v>0</v>
      </c>
      <c r="K61" s="202">
        <v>0</v>
      </c>
      <c r="L61" s="202">
        <v>0</v>
      </c>
      <c r="M61" s="191">
        <v>0</v>
      </c>
      <c r="N61" s="202">
        <v>0</v>
      </c>
      <c r="O61" s="203">
        <f>7!X61</f>
        <v>0</v>
      </c>
      <c r="P61" s="217">
        <v>0</v>
      </c>
      <c r="Q61" s="202">
        <v>0</v>
      </c>
      <c r="R61" s="202">
        <v>0</v>
      </c>
      <c r="S61" s="191">
        <v>0</v>
      </c>
      <c r="T61" s="202">
        <v>0</v>
      </c>
      <c r="U61" s="203">
        <f>7!AE61</f>
        <v>0</v>
      </c>
      <c r="V61" s="217">
        <v>0</v>
      </c>
      <c r="W61" s="202">
        <v>0</v>
      </c>
      <c r="X61" s="202">
        <v>0</v>
      </c>
      <c r="Y61" s="191">
        <v>0</v>
      </c>
      <c r="Z61" s="202">
        <v>0</v>
      </c>
      <c r="AA61" s="203">
        <f>7!AL61</f>
        <v>0</v>
      </c>
      <c r="AB61" s="217">
        <v>0</v>
      </c>
      <c r="AC61" s="202">
        <v>0</v>
      </c>
      <c r="AD61" s="202">
        <v>0</v>
      </c>
      <c r="AE61" s="191">
        <v>0</v>
      </c>
      <c r="AF61" s="202">
        <v>0</v>
      </c>
      <c r="AG61" s="203">
        <f>7!AS61</f>
        <v>0</v>
      </c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</row>
    <row r="62" spans="1:75" s="176" customFormat="1" ht="39" customHeight="1">
      <c r="A62" s="68" t="s">
        <v>134</v>
      </c>
      <c r="B62" s="174" t="s">
        <v>135</v>
      </c>
      <c r="C62" s="216" t="s">
        <v>38</v>
      </c>
      <c r="D62" s="217">
        <v>0</v>
      </c>
      <c r="E62" s="202">
        <f>7!K62</f>
        <v>0</v>
      </c>
      <c r="F62" s="202">
        <f>7!L62</f>
        <v>0</v>
      </c>
      <c r="G62" s="191">
        <v>0</v>
      </c>
      <c r="H62" s="202">
        <f>7!P62</f>
        <v>0</v>
      </c>
      <c r="I62" s="207">
        <v>0</v>
      </c>
      <c r="J62" s="217">
        <v>0</v>
      </c>
      <c r="K62" s="202">
        <v>0</v>
      </c>
      <c r="L62" s="202">
        <v>0</v>
      </c>
      <c r="M62" s="191">
        <v>0</v>
      </c>
      <c r="N62" s="202">
        <v>0</v>
      </c>
      <c r="O62" s="203">
        <f>7!X62</f>
        <v>0</v>
      </c>
      <c r="P62" s="217">
        <v>0</v>
      </c>
      <c r="Q62" s="202">
        <v>0</v>
      </c>
      <c r="R62" s="202">
        <v>0</v>
      </c>
      <c r="S62" s="191">
        <v>0</v>
      </c>
      <c r="T62" s="202">
        <v>0</v>
      </c>
      <c r="U62" s="203">
        <f>7!AE62</f>
        <v>0</v>
      </c>
      <c r="V62" s="217">
        <v>0</v>
      </c>
      <c r="W62" s="202">
        <v>0</v>
      </c>
      <c r="X62" s="202">
        <v>0</v>
      </c>
      <c r="Y62" s="191">
        <v>0</v>
      </c>
      <c r="Z62" s="202">
        <v>0</v>
      </c>
      <c r="AA62" s="203">
        <f>7!AL62</f>
        <v>0</v>
      </c>
      <c r="AB62" s="217">
        <v>0</v>
      </c>
      <c r="AC62" s="202">
        <v>0</v>
      </c>
      <c r="AD62" s="202">
        <v>0</v>
      </c>
      <c r="AE62" s="191">
        <v>0</v>
      </c>
      <c r="AF62" s="202">
        <v>0</v>
      </c>
      <c r="AG62" s="203">
        <f>7!AS62</f>
        <v>0</v>
      </c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</row>
    <row r="63" spans="1:75" ht="23.25" customHeight="1">
      <c r="A63" s="195" t="s">
        <v>136</v>
      </c>
      <c r="B63" s="199" t="s">
        <v>215</v>
      </c>
      <c r="C63" s="285" t="s">
        <v>39</v>
      </c>
      <c r="D63" s="286">
        <v>0</v>
      </c>
      <c r="E63" s="166">
        <f>7!K63</f>
        <v>0</v>
      </c>
      <c r="F63" s="166">
        <f>7!L63</f>
        <v>0</v>
      </c>
      <c r="G63" s="287">
        <v>0</v>
      </c>
      <c r="H63" s="166">
        <f>7!P63</f>
        <v>0</v>
      </c>
      <c r="I63" s="288">
        <v>0</v>
      </c>
      <c r="J63" s="286">
        <v>0</v>
      </c>
      <c r="K63" s="166">
        <v>0</v>
      </c>
      <c r="L63" s="166">
        <v>0</v>
      </c>
      <c r="M63" s="287">
        <v>0</v>
      </c>
      <c r="N63" s="166">
        <v>0</v>
      </c>
      <c r="O63" s="289">
        <f>7!X63</f>
        <v>0</v>
      </c>
      <c r="P63" s="286">
        <v>0</v>
      </c>
      <c r="Q63" s="166">
        <v>0</v>
      </c>
      <c r="R63" s="166">
        <v>0</v>
      </c>
      <c r="S63" s="287">
        <v>0</v>
      </c>
      <c r="T63" s="166">
        <v>0</v>
      </c>
      <c r="U63" s="289">
        <f>7!AE63</f>
        <v>0</v>
      </c>
      <c r="V63" s="286">
        <v>0</v>
      </c>
      <c r="W63" s="166">
        <v>0</v>
      </c>
      <c r="X63" s="166">
        <v>0</v>
      </c>
      <c r="Y63" s="287">
        <v>0</v>
      </c>
      <c r="Z63" s="166">
        <v>0</v>
      </c>
      <c r="AA63" s="289">
        <f>7!AL63</f>
        <v>0</v>
      </c>
      <c r="AB63" s="286">
        <v>0</v>
      </c>
      <c r="AC63" s="166">
        <v>0</v>
      </c>
      <c r="AD63" s="166">
        <v>0</v>
      </c>
      <c r="AE63" s="287">
        <v>0</v>
      </c>
      <c r="AF63" s="166">
        <v>0</v>
      </c>
      <c r="AG63" s="289">
        <f>7!AS63</f>
        <v>0</v>
      </c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</row>
    <row r="64" spans="1:75" s="176" customFormat="1" ht="36" customHeight="1">
      <c r="A64" s="68" t="s">
        <v>138</v>
      </c>
      <c r="B64" s="174" t="s">
        <v>139</v>
      </c>
      <c r="C64" s="216" t="s">
        <v>38</v>
      </c>
      <c r="D64" s="217">
        <v>0</v>
      </c>
      <c r="E64" s="202">
        <f>7!K64</f>
        <v>0</v>
      </c>
      <c r="F64" s="202">
        <f>7!L64</f>
        <v>0</v>
      </c>
      <c r="G64" s="200">
        <v>0</v>
      </c>
      <c r="H64" s="202">
        <f>7!P64</f>
        <v>0</v>
      </c>
      <c r="I64" s="207">
        <v>0</v>
      </c>
      <c r="J64" s="217">
        <v>0</v>
      </c>
      <c r="K64" s="202">
        <v>0</v>
      </c>
      <c r="L64" s="202">
        <v>0</v>
      </c>
      <c r="M64" s="200">
        <v>0</v>
      </c>
      <c r="N64" s="202">
        <v>0</v>
      </c>
      <c r="O64" s="203">
        <f>7!X64</f>
        <v>0</v>
      </c>
      <c r="P64" s="217">
        <v>0</v>
      </c>
      <c r="Q64" s="202">
        <v>0</v>
      </c>
      <c r="R64" s="202">
        <v>0</v>
      </c>
      <c r="S64" s="200">
        <v>0</v>
      </c>
      <c r="T64" s="202">
        <v>0</v>
      </c>
      <c r="U64" s="203">
        <f>7!AE64</f>
        <v>0</v>
      </c>
      <c r="V64" s="217">
        <v>0</v>
      </c>
      <c r="W64" s="202">
        <v>0</v>
      </c>
      <c r="X64" s="202">
        <v>0</v>
      </c>
      <c r="Y64" s="200">
        <v>0</v>
      </c>
      <c r="Z64" s="202">
        <v>0</v>
      </c>
      <c r="AA64" s="203">
        <f>7!AL64</f>
        <v>0</v>
      </c>
      <c r="AB64" s="217">
        <v>0</v>
      </c>
      <c r="AC64" s="202">
        <v>0</v>
      </c>
      <c r="AD64" s="202">
        <v>0</v>
      </c>
      <c r="AE64" s="200">
        <v>0</v>
      </c>
      <c r="AF64" s="202">
        <v>0</v>
      </c>
      <c r="AG64" s="203">
        <f>7!AS64</f>
        <v>0</v>
      </c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</row>
    <row r="65" spans="1:75" s="176" customFormat="1" ht="36.75" customHeight="1">
      <c r="A65" s="68" t="s">
        <v>140</v>
      </c>
      <c r="B65" s="174" t="s">
        <v>141</v>
      </c>
      <c r="C65" s="216" t="s">
        <v>38</v>
      </c>
      <c r="D65" s="217">
        <v>0</v>
      </c>
      <c r="E65" s="202">
        <f>7!K65</f>
        <v>0</v>
      </c>
      <c r="F65" s="202">
        <f>7!L65</f>
        <v>0</v>
      </c>
      <c r="G65" s="200">
        <v>0</v>
      </c>
      <c r="H65" s="202">
        <f>7!P65</f>
        <v>0</v>
      </c>
      <c r="I65" s="207">
        <v>0</v>
      </c>
      <c r="J65" s="217">
        <v>0</v>
      </c>
      <c r="K65" s="202">
        <v>0</v>
      </c>
      <c r="L65" s="202">
        <v>0</v>
      </c>
      <c r="M65" s="200">
        <v>0</v>
      </c>
      <c r="N65" s="202">
        <v>0</v>
      </c>
      <c r="O65" s="203">
        <f>7!X65</f>
        <v>0</v>
      </c>
      <c r="P65" s="217">
        <v>0</v>
      </c>
      <c r="Q65" s="202">
        <v>0</v>
      </c>
      <c r="R65" s="202">
        <v>0</v>
      </c>
      <c r="S65" s="200">
        <v>0</v>
      </c>
      <c r="T65" s="202">
        <v>0</v>
      </c>
      <c r="U65" s="203">
        <f>7!AE65</f>
        <v>0</v>
      </c>
      <c r="V65" s="217">
        <v>0</v>
      </c>
      <c r="W65" s="202">
        <v>0</v>
      </c>
      <c r="X65" s="202">
        <v>0</v>
      </c>
      <c r="Y65" s="200">
        <v>0</v>
      </c>
      <c r="Z65" s="202">
        <v>0</v>
      </c>
      <c r="AA65" s="203">
        <f>7!AL65</f>
        <v>0</v>
      </c>
      <c r="AB65" s="217">
        <v>0</v>
      </c>
      <c r="AC65" s="202">
        <v>0</v>
      </c>
      <c r="AD65" s="202">
        <v>0</v>
      </c>
      <c r="AE65" s="200">
        <v>0</v>
      </c>
      <c r="AF65" s="202">
        <v>0</v>
      </c>
      <c r="AG65" s="203">
        <f>7!AS65</f>
        <v>0</v>
      </c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</row>
    <row r="66" spans="1:75" s="176" customFormat="1" ht="33.75" customHeight="1">
      <c r="A66" s="68" t="s">
        <v>142</v>
      </c>
      <c r="B66" s="174" t="s">
        <v>143</v>
      </c>
      <c r="C66" s="216" t="s">
        <v>38</v>
      </c>
      <c r="D66" s="217">
        <v>0</v>
      </c>
      <c r="E66" s="202">
        <f>7!K66</f>
        <v>0</v>
      </c>
      <c r="F66" s="202">
        <f>7!L66</f>
        <v>0</v>
      </c>
      <c r="G66" s="200">
        <v>0</v>
      </c>
      <c r="H66" s="202">
        <f>7!P66</f>
        <v>0</v>
      </c>
      <c r="I66" s="207">
        <v>0</v>
      </c>
      <c r="J66" s="217">
        <v>0</v>
      </c>
      <c r="K66" s="202">
        <v>0</v>
      </c>
      <c r="L66" s="202">
        <v>0</v>
      </c>
      <c r="M66" s="200">
        <v>0</v>
      </c>
      <c r="N66" s="202">
        <v>0</v>
      </c>
      <c r="O66" s="203">
        <f>7!X66</f>
        <v>0</v>
      </c>
      <c r="P66" s="217">
        <v>0</v>
      </c>
      <c r="Q66" s="202">
        <v>0</v>
      </c>
      <c r="R66" s="202">
        <v>0</v>
      </c>
      <c r="S66" s="200">
        <v>0</v>
      </c>
      <c r="T66" s="202">
        <v>0</v>
      </c>
      <c r="U66" s="203">
        <f>7!AE66</f>
        <v>0</v>
      </c>
      <c r="V66" s="217">
        <v>0</v>
      </c>
      <c r="W66" s="202">
        <v>0</v>
      </c>
      <c r="X66" s="202">
        <v>0</v>
      </c>
      <c r="Y66" s="200">
        <v>0</v>
      </c>
      <c r="Z66" s="202">
        <v>0</v>
      </c>
      <c r="AA66" s="203">
        <f>7!AL66</f>
        <v>0</v>
      </c>
      <c r="AB66" s="217">
        <v>0</v>
      </c>
      <c r="AC66" s="202">
        <v>0</v>
      </c>
      <c r="AD66" s="202">
        <v>0</v>
      </c>
      <c r="AE66" s="200">
        <v>0</v>
      </c>
      <c r="AF66" s="202">
        <v>0</v>
      </c>
      <c r="AG66" s="203">
        <f>7!AS66</f>
        <v>0</v>
      </c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</row>
    <row r="67" spans="1:75" s="176" customFormat="1" ht="38.25" customHeight="1">
      <c r="A67" s="68" t="s">
        <v>144</v>
      </c>
      <c r="B67" s="69" t="s">
        <v>145</v>
      </c>
      <c r="C67" s="216" t="s">
        <v>38</v>
      </c>
      <c r="D67" s="217">
        <v>0</v>
      </c>
      <c r="E67" s="202">
        <f>7!K67</f>
        <v>0</v>
      </c>
      <c r="F67" s="202">
        <f>7!L67</f>
        <v>0</v>
      </c>
      <c r="G67" s="200">
        <v>0</v>
      </c>
      <c r="H67" s="202">
        <f>7!P67</f>
        <v>0</v>
      </c>
      <c r="I67" s="207">
        <v>0</v>
      </c>
      <c r="J67" s="217">
        <v>0</v>
      </c>
      <c r="K67" s="202">
        <v>0</v>
      </c>
      <c r="L67" s="202">
        <v>0</v>
      </c>
      <c r="M67" s="200">
        <v>0</v>
      </c>
      <c r="N67" s="202">
        <v>0</v>
      </c>
      <c r="O67" s="203">
        <f>7!X67</f>
        <v>0</v>
      </c>
      <c r="P67" s="217">
        <v>0</v>
      </c>
      <c r="Q67" s="202">
        <v>0</v>
      </c>
      <c r="R67" s="202">
        <v>0</v>
      </c>
      <c r="S67" s="200">
        <v>0</v>
      </c>
      <c r="T67" s="202">
        <v>0</v>
      </c>
      <c r="U67" s="203">
        <f>7!AE67</f>
        <v>0</v>
      </c>
      <c r="V67" s="217">
        <v>0</v>
      </c>
      <c r="W67" s="202">
        <v>0</v>
      </c>
      <c r="X67" s="202">
        <v>0</v>
      </c>
      <c r="Y67" s="200">
        <v>0</v>
      </c>
      <c r="Z67" s="202">
        <v>0</v>
      </c>
      <c r="AA67" s="203">
        <f>7!AL67</f>
        <v>0</v>
      </c>
      <c r="AB67" s="217">
        <v>0</v>
      </c>
      <c r="AC67" s="202">
        <v>0</v>
      </c>
      <c r="AD67" s="202">
        <v>0</v>
      </c>
      <c r="AE67" s="200">
        <v>0</v>
      </c>
      <c r="AF67" s="202">
        <v>0</v>
      </c>
      <c r="AG67" s="203">
        <f>7!AS67</f>
        <v>0</v>
      </c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</row>
    <row r="68" spans="1:75" s="176" customFormat="1" ht="55.5" customHeight="1">
      <c r="A68" s="68" t="s">
        <v>146</v>
      </c>
      <c r="B68" s="69" t="s">
        <v>147</v>
      </c>
      <c r="C68" s="216" t="s">
        <v>38</v>
      </c>
      <c r="D68" s="217">
        <v>0</v>
      </c>
      <c r="E68" s="202">
        <f>7!K68</f>
        <v>0</v>
      </c>
      <c r="F68" s="202">
        <f>7!L68</f>
        <v>0</v>
      </c>
      <c r="G68" s="200">
        <v>0</v>
      </c>
      <c r="H68" s="202">
        <f>7!P68</f>
        <v>0</v>
      </c>
      <c r="I68" s="207">
        <v>0</v>
      </c>
      <c r="J68" s="217">
        <v>0</v>
      </c>
      <c r="K68" s="202">
        <v>0</v>
      </c>
      <c r="L68" s="202">
        <v>0</v>
      </c>
      <c r="M68" s="200">
        <v>0</v>
      </c>
      <c r="N68" s="202">
        <v>0</v>
      </c>
      <c r="O68" s="203">
        <f>7!X68</f>
        <v>0</v>
      </c>
      <c r="P68" s="217">
        <v>0</v>
      </c>
      <c r="Q68" s="202">
        <v>0</v>
      </c>
      <c r="R68" s="202">
        <v>0</v>
      </c>
      <c r="S68" s="200">
        <v>0</v>
      </c>
      <c r="T68" s="202">
        <v>0</v>
      </c>
      <c r="U68" s="203">
        <f>7!AE68</f>
        <v>0</v>
      </c>
      <c r="V68" s="217">
        <v>0</v>
      </c>
      <c r="W68" s="202">
        <v>0</v>
      </c>
      <c r="X68" s="202">
        <v>0</v>
      </c>
      <c r="Y68" s="200">
        <v>0</v>
      </c>
      <c r="Z68" s="202">
        <v>0</v>
      </c>
      <c r="AA68" s="203">
        <f>7!AL68</f>
        <v>0</v>
      </c>
      <c r="AB68" s="217">
        <v>0</v>
      </c>
      <c r="AC68" s="202">
        <v>0</v>
      </c>
      <c r="AD68" s="202">
        <v>0</v>
      </c>
      <c r="AE68" s="200">
        <v>0</v>
      </c>
      <c r="AF68" s="202">
        <v>0</v>
      </c>
      <c r="AG68" s="203">
        <f>7!AS68</f>
        <v>0</v>
      </c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</row>
    <row r="69" spans="1:75" s="176" customFormat="1" ht="36" customHeight="1">
      <c r="A69" s="68" t="s">
        <v>148</v>
      </c>
      <c r="B69" s="69" t="s">
        <v>149</v>
      </c>
      <c r="C69" s="216" t="s">
        <v>38</v>
      </c>
      <c r="D69" s="217">
        <v>0</v>
      </c>
      <c r="E69" s="202">
        <f>7!K69</f>
        <v>0</v>
      </c>
      <c r="F69" s="202">
        <f>7!L69</f>
        <v>0</v>
      </c>
      <c r="G69" s="200">
        <v>0</v>
      </c>
      <c r="H69" s="202">
        <f>7!P69</f>
        <v>0</v>
      </c>
      <c r="I69" s="207">
        <v>0</v>
      </c>
      <c r="J69" s="217">
        <v>0</v>
      </c>
      <c r="K69" s="202">
        <v>0</v>
      </c>
      <c r="L69" s="202">
        <v>0</v>
      </c>
      <c r="M69" s="200">
        <v>0.75</v>
      </c>
      <c r="N69" s="202">
        <v>0</v>
      </c>
      <c r="O69" s="203">
        <f>7!X69</f>
        <v>0</v>
      </c>
      <c r="P69" s="217">
        <v>0</v>
      </c>
      <c r="Q69" s="202">
        <v>0</v>
      </c>
      <c r="R69" s="202">
        <v>0</v>
      </c>
      <c r="S69" s="200">
        <v>0</v>
      </c>
      <c r="T69" s="202">
        <v>0</v>
      </c>
      <c r="U69" s="203">
        <f>7!AE69</f>
        <v>0</v>
      </c>
      <c r="V69" s="217">
        <v>0</v>
      </c>
      <c r="W69" s="202">
        <v>0</v>
      </c>
      <c r="X69" s="202">
        <v>0</v>
      </c>
      <c r="Y69" s="200">
        <v>0</v>
      </c>
      <c r="Z69" s="202">
        <v>0</v>
      </c>
      <c r="AA69" s="203">
        <f>7!AL69</f>
        <v>0</v>
      </c>
      <c r="AB69" s="217">
        <v>0</v>
      </c>
      <c r="AC69" s="202">
        <v>0</v>
      </c>
      <c r="AD69" s="202">
        <v>0</v>
      </c>
      <c r="AE69" s="200">
        <v>0</v>
      </c>
      <c r="AF69" s="202">
        <v>0</v>
      </c>
      <c r="AG69" s="203">
        <f>7!AS69</f>
        <v>0</v>
      </c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</row>
    <row r="70" spans="1:75" ht="35.25" customHeight="1">
      <c r="A70" s="195" t="s">
        <v>150</v>
      </c>
      <c r="B70" s="196" t="s">
        <v>151</v>
      </c>
      <c r="C70" s="285" t="s">
        <v>39</v>
      </c>
      <c r="D70" s="286">
        <v>0</v>
      </c>
      <c r="E70" s="166">
        <f>7!K70</f>
        <v>0</v>
      </c>
      <c r="F70" s="166">
        <f>7!L70</f>
        <v>0</v>
      </c>
      <c r="G70" s="287">
        <v>0</v>
      </c>
      <c r="H70" s="166">
        <f>7!P70</f>
        <v>0</v>
      </c>
      <c r="I70" s="288">
        <v>0</v>
      </c>
      <c r="J70" s="286">
        <v>0</v>
      </c>
      <c r="K70" s="166">
        <v>0</v>
      </c>
      <c r="L70" s="166">
        <v>0</v>
      </c>
      <c r="M70" s="287">
        <v>0.75</v>
      </c>
      <c r="N70" s="166">
        <v>0</v>
      </c>
      <c r="O70" s="289">
        <f>7!X70</f>
        <v>0</v>
      </c>
      <c r="P70" s="286">
        <v>0</v>
      </c>
      <c r="Q70" s="166">
        <v>0</v>
      </c>
      <c r="R70" s="166">
        <v>0</v>
      </c>
      <c r="S70" s="287">
        <v>0</v>
      </c>
      <c r="T70" s="166">
        <v>0</v>
      </c>
      <c r="U70" s="289">
        <f>7!AE70</f>
        <v>0</v>
      </c>
      <c r="V70" s="286">
        <v>0</v>
      </c>
      <c r="W70" s="166">
        <v>0</v>
      </c>
      <c r="X70" s="166">
        <v>0</v>
      </c>
      <c r="Y70" s="287">
        <v>0</v>
      </c>
      <c r="Z70" s="166">
        <v>0</v>
      </c>
      <c r="AA70" s="289">
        <f>7!AL70</f>
        <v>0</v>
      </c>
      <c r="AB70" s="286">
        <v>0</v>
      </c>
      <c r="AC70" s="166">
        <v>0</v>
      </c>
      <c r="AD70" s="166">
        <v>0</v>
      </c>
      <c r="AE70" s="287">
        <v>0</v>
      </c>
      <c r="AF70" s="166">
        <v>0</v>
      </c>
      <c r="AG70" s="289">
        <f>7!AS70</f>
        <v>0</v>
      </c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</row>
    <row r="71" spans="1:75" ht="37.5" customHeight="1">
      <c r="A71" s="195" t="s">
        <v>152</v>
      </c>
      <c r="B71" s="229" t="s">
        <v>153</v>
      </c>
      <c r="C71" s="285" t="s">
        <v>38</v>
      </c>
      <c r="D71" s="286">
        <v>0</v>
      </c>
      <c r="E71" s="166">
        <f>7!K71</f>
        <v>0</v>
      </c>
      <c r="F71" s="166">
        <f>7!L71</f>
        <v>0</v>
      </c>
      <c r="G71" s="272">
        <v>0</v>
      </c>
      <c r="H71" s="166">
        <f>7!P71</f>
        <v>0</v>
      </c>
      <c r="I71" s="290">
        <v>0</v>
      </c>
      <c r="J71" s="286">
        <v>0</v>
      </c>
      <c r="K71" s="166">
        <v>0</v>
      </c>
      <c r="L71" s="166">
        <v>0</v>
      </c>
      <c r="M71" s="272">
        <v>0</v>
      </c>
      <c r="N71" s="166">
        <v>0</v>
      </c>
      <c r="O71" s="289">
        <f>7!X71</f>
        <v>0</v>
      </c>
      <c r="P71" s="286">
        <v>0</v>
      </c>
      <c r="Q71" s="166">
        <v>0</v>
      </c>
      <c r="R71" s="166">
        <v>0</v>
      </c>
      <c r="S71" s="272">
        <v>0</v>
      </c>
      <c r="T71" s="166">
        <v>0</v>
      </c>
      <c r="U71" s="289">
        <f>7!AE71</f>
        <v>0</v>
      </c>
      <c r="V71" s="286">
        <v>0</v>
      </c>
      <c r="W71" s="166">
        <v>0</v>
      </c>
      <c r="X71" s="166">
        <v>0</v>
      </c>
      <c r="Y71" s="272">
        <v>0</v>
      </c>
      <c r="Z71" s="166">
        <v>0</v>
      </c>
      <c r="AA71" s="289">
        <f>7!AL71</f>
        <v>0</v>
      </c>
      <c r="AB71" s="286">
        <v>0</v>
      </c>
      <c r="AC71" s="166">
        <v>0</v>
      </c>
      <c r="AD71" s="166">
        <v>0</v>
      </c>
      <c r="AE71" s="272">
        <v>0</v>
      </c>
      <c r="AF71" s="166">
        <v>0</v>
      </c>
      <c r="AG71" s="289">
        <f>7!AS71</f>
        <v>0</v>
      </c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</row>
    <row r="72" spans="1:75" s="176" customFormat="1" ht="24.75" customHeight="1">
      <c r="A72" s="68" t="s">
        <v>154</v>
      </c>
      <c r="B72" s="69" t="s">
        <v>155</v>
      </c>
      <c r="C72" s="216" t="s">
        <v>38</v>
      </c>
      <c r="D72" s="217">
        <v>0</v>
      </c>
      <c r="E72" s="202">
        <f>7!K72</f>
        <v>0</v>
      </c>
      <c r="F72" s="202">
        <f>7!L72</f>
        <v>0</v>
      </c>
      <c r="G72" s="190">
        <v>0</v>
      </c>
      <c r="H72" s="202">
        <f>7!P72</f>
        <v>0</v>
      </c>
      <c r="I72" s="207">
        <v>5</v>
      </c>
      <c r="J72" s="217">
        <v>0</v>
      </c>
      <c r="K72" s="202">
        <v>0</v>
      </c>
      <c r="L72" s="202">
        <v>0</v>
      </c>
      <c r="M72" s="190">
        <v>0</v>
      </c>
      <c r="N72" s="202">
        <v>0</v>
      </c>
      <c r="O72" s="203">
        <f>7!X72</f>
        <v>7</v>
      </c>
      <c r="P72" s="217">
        <v>0</v>
      </c>
      <c r="Q72" s="202">
        <v>0</v>
      </c>
      <c r="R72" s="202">
        <v>0</v>
      </c>
      <c r="S72" s="190">
        <v>0</v>
      </c>
      <c r="T72" s="202">
        <v>0</v>
      </c>
      <c r="U72" s="203">
        <f>7!AE72</f>
        <v>13</v>
      </c>
      <c r="V72" s="217">
        <v>0</v>
      </c>
      <c r="W72" s="202">
        <v>0</v>
      </c>
      <c r="X72" s="202">
        <v>0</v>
      </c>
      <c r="Y72" s="190">
        <v>0</v>
      </c>
      <c r="Z72" s="202">
        <v>0</v>
      </c>
      <c r="AA72" s="203">
        <f>7!AL72</f>
        <v>5</v>
      </c>
      <c r="AB72" s="217">
        <v>0</v>
      </c>
      <c r="AC72" s="202">
        <v>0</v>
      </c>
      <c r="AD72" s="202">
        <v>0</v>
      </c>
      <c r="AE72" s="190">
        <v>0</v>
      </c>
      <c r="AF72" s="202">
        <v>0</v>
      </c>
      <c r="AG72" s="203">
        <f>7!AS72</f>
        <v>9</v>
      </c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</row>
    <row r="73" spans="1:75" ht="46.5" customHeight="1">
      <c r="A73" s="195" t="s">
        <v>156</v>
      </c>
      <c r="B73" s="242" t="s">
        <v>157</v>
      </c>
      <c r="C73" s="285" t="s">
        <v>39</v>
      </c>
      <c r="D73" s="286">
        <v>0</v>
      </c>
      <c r="E73" s="166">
        <f>7!K73</f>
        <v>0</v>
      </c>
      <c r="F73" s="166">
        <f>7!L73</f>
        <v>0</v>
      </c>
      <c r="G73" s="287">
        <v>0</v>
      </c>
      <c r="H73" s="166">
        <f>7!P73</f>
        <v>0</v>
      </c>
      <c r="I73" s="288">
        <v>2</v>
      </c>
      <c r="J73" s="286">
        <v>0</v>
      </c>
      <c r="K73" s="166">
        <v>0</v>
      </c>
      <c r="L73" s="166">
        <v>0</v>
      </c>
      <c r="M73" s="287">
        <v>0</v>
      </c>
      <c r="N73" s="166">
        <v>0</v>
      </c>
      <c r="O73" s="289">
        <f>7!X73</f>
        <v>0</v>
      </c>
      <c r="P73" s="286">
        <v>0</v>
      </c>
      <c r="Q73" s="166">
        <v>0</v>
      </c>
      <c r="R73" s="166">
        <v>0</v>
      </c>
      <c r="S73" s="287">
        <v>0</v>
      </c>
      <c r="T73" s="166">
        <v>0</v>
      </c>
      <c r="U73" s="289">
        <f>7!AE73</f>
        <v>0</v>
      </c>
      <c r="V73" s="286">
        <v>0</v>
      </c>
      <c r="W73" s="166">
        <v>0</v>
      </c>
      <c r="X73" s="166">
        <v>0</v>
      </c>
      <c r="Y73" s="287">
        <v>0</v>
      </c>
      <c r="Z73" s="166">
        <v>0</v>
      </c>
      <c r="AA73" s="289">
        <f>7!AL73</f>
        <v>0</v>
      </c>
      <c r="AB73" s="286">
        <v>0</v>
      </c>
      <c r="AC73" s="166">
        <v>0</v>
      </c>
      <c r="AD73" s="166">
        <v>0</v>
      </c>
      <c r="AE73" s="287">
        <v>0</v>
      </c>
      <c r="AF73" s="166">
        <v>0</v>
      </c>
      <c r="AG73" s="289">
        <f>7!AS73</f>
        <v>0</v>
      </c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</row>
    <row r="74" spans="1:75" ht="17.25" customHeight="1">
      <c r="A74" s="195" t="s">
        <v>158</v>
      </c>
      <c r="B74" s="242" t="s">
        <v>159</v>
      </c>
      <c r="C74" s="285" t="s">
        <v>39</v>
      </c>
      <c r="D74" s="286">
        <v>0</v>
      </c>
      <c r="E74" s="166">
        <f>7!K74</f>
        <v>0</v>
      </c>
      <c r="F74" s="166">
        <f>7!L74</f>
        <v>0</v>
      </c>
      <c r="G74" s="287">
        <v>0</v>
      </c>
      <c r="H74" s="166">
        <f>7!P74</f>
        <v>0</v>
      </c>
      <c r="I74" s="288">
        <v>1</v>
      </c>
      <c r="J74" s="286">
        <v>0</v>
      </c>
      <c r="K74" s="166">
        <v>0</v>
      </c>
      <c r="L74" s="166">
        <v>0</v>
      </c>
      <c r="M74" s="287">
        <v>0</v>
      </c>
      <c r="N74" s="166">
        <v>0</v>
      </c>
      <c r="O74" s="289">
        <f>7!X74</f>
        <v>0</v>
      </c>
      <c r="P74" s="286">
        <v>0</v>
      </c>
      <c r="Q74" s="166">
        <v>0</v>
      </c>
      <c r="R74" s="166">
        <v>0</v>
      </c>
      <c r="S74" s="287">
        <v>0</v>
      </c>
      <c r="T74" s="166">
        <v>0</v>
      </c>
      <c r="U74" s="289">
        <f>7!AE74</f>
        <v>0</v>
      </c>
      <c r="V74" s="286">
        <v>0</v>
      </c>
      <c r="W74" s="166">
        <v>0</v>
      </c>
      <c r="X74" s="166">
        <v>0</v>
      </c>
      <c r="Y74" s="287">
        <v>0</v>
      </c>
      <c r="Z74" s="166">
        <v>0</v>
      </c>
      <c r="AA74" s="289">
        <f>7!AL74</f>
        <v>0</v>
      </c>
      <c r="AB74" s="286">
        <v>0</v>
      </c>
      <c r="AC74" s="166">
        <v>0</v>
      </c>
      <c r="AD74" s="166">
        <v>0</v>
      </c>
      <c r="AE74" s="287">
        <v>0</v>
      </c>
      <c r="AF74" s="166">
        <v>0</v>
      </c>
      <c r="AG74" s="289">
        <f>7!AS74</f>
        <v>0</v>
      </c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</row>
    <row r="75" spans="1:75" ht="18.75" customHeight="1">
      <c r="A75" s="195" t="s">
        <v>160</v>
      </c>
      <c r="B75" s="242" t="s">
        <v>161</v>
      </c>
      <c r="C75" s="285" t="s">
        <v>39</v>
      </c>
      <c r="D75" s="286">
        <v>0</v>
      </c>
      <c r="E75" s="166">
        <f>7!K75</f>
        <v>0</v>
      </c>
      <c r="F75" s="166">
        <f>7!L75</f>
        <v>0</v>
      </c>
      <c r="G75" s="287">
        <v>0</v>
      </c>
      <c r="H75" s="166">
        <f>7!P75</f>
        <v>0</v>
      </c>
      <c r="I75" s="288">
        <v>0</v>
      </c>
      <c r="J75" s="286">
        <v>0</v>
      </c>
      <c r="K75" s="166">
        <v>0</v>
      </c>
      <c r="L75" s="166">
        <v>0</v>
      </c>
      <c r="M75" s="287">
        <v>0</v>
      </c>
      <c r="N75" s="166">
        <v>0</v>
      </c>
      <c r="O75" s="289">
        <f>7!X75</f>
        <v>0</v>
      </c>
      <c r="P75" s="286">
        <v>0</v>
      </c>
      <c r="Q75" s="166">
        <v>0</v>
      </c>
      <c r="R75" s="166">
        <v>0</v>
      </c>
      <c r="S75" s="287">
        <v>0</v>
      </c>
      <c r="T75" s="166">
        <v>0</v>
      </c>
      <c r="U75" s="289">
        <f>7!AE75</f>
        <v>0</v>
      </c>
      <c r="V75" s="286">
        <v>0</v>
      </c>
      <c r="W75" s="166">
        <v>0</v>
      </c>
      <c r="X75" s="166">
        <v>0</v>
      </c>
      <c r="Y75" s="287">
        <v>0</v>
      </c>
      <c r="Z75" s="166">
        <v>0</v>
      </c>
      <c r="AA75" s="289">
        <f>7!AL75</f>
        <v>0</v>
      </c>
      <c r="AB75" s="286">
        <v>0</v>
      </c>
      <c r="AC75" s="166">
        <v>0</v>
      </c>
      <c r="AD75" s="166">
        <v>0</v>
      </c>
      <c r="AE75" s="287">
        <v>0</v>
      </c>
      <c r="AF75" s="166">
        <v>0</v>
      </c>
      <c r="AG75" s="289">
        <f>7!AS75</f>
        <v>0</v>
      </c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</row>
    <row r="76" spans="1:75" ht="18.75" customHeight="1">
      <c r="A76" s="195" t="s">
        <v>162</v>
      </c>
      <c r="B76" s="242" t="s">
        <v>161</v>
      </c>
      <c r="C76" s="285" t="s">
        <v>39</v>
      </c>
      <c r="D76" s="286">
        <v>0</v>
      </c>
      <c r="E76" s="166">
        <f>7!K76</f>
        <v>0</v>
      </c>
      <c r="F76" s="166">
        <f>7!L76</f>
        <v>0</v>
      </c>
      <c r="G76" s="287">
        <v>0</v>
      </c>
      <c r="H76" s="166">
        <f>7!P76</f>
        <v>0</v>
      </c>
      <c r="I76" s="288">
        <v>0</v>
      </c>
      <c r="J76" s="286">
        <v>0</v>
      </c>
      <c r="K76" s="166">
        <v>0</v>
      </c>
      <c r="L76" s="166">
        <v>0</v>
      </c>
      <c r="M76" s="287">
        <v>0</v>
      </c>
      <c r="N76" s="166">
        <v>0</v>
      </c>
      <c r="O76" s="289">
        <f>7!X76</f>
        <v>1</v>
      </c>
      <c r="P76" s="286">
        <v>0</v>
      </c>
      <c r="Q76" s="166">
        <v>0</v>
      </c>
      <c r="R76" s="166">
        <v>0</v>
      </c>
      <c r="S76" s="287">
        <v>0</v>
      </c>
      <c r="T76" s="166">
        <v>0</v>
      </c>
      <c r="U76" s="289">
        <f>7!AE76</f>
        <v>0</v>
      </c>
      <c r="V76" s="286">
        <v>0</v>
      </c>
      <c r="W76" s="166">
        <v>0</v>
      </c>
      <c r="X76" s="166">
        <v>0</v>
      </c>
      <c r="Y76" s="287">
        <v>0</v>
      </c>
      <c r="Z76" s="166">
        <v>0</v>
      </c>
      <c r="AA76" s="289">
        <f>7!AL76</f>
        <v>0</v>
      </c>
      <c r="AB76" s="286">
        <v>0</v>
      </c>
      <c r="AC76" s="166">
        <v>0</v>
      </c>
      <c r="AD76" s="166">
        <v>0</v>
      </c>
      <c r="AE76" s="287">
        <v>0</v>
      </c>
      <c r="AF76" s="166">
        <v>0</v>
      </c>
      <c r="AG76" s="289">
        <f>7!AS76</f>
        <v>0</v>
      </c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</row>
    <row r="77" spans="1:75" ht="31.5" customHeight="1">
      <c r="A77" s="195" t="s">
        <v>163</v>
      </c>
      <c r="B77" s="259" t="s">
        <v>164</v>
      </c>
      <c r="C77" s="285" t="s">
        <v>39</v>
      </c>
      <c r="D77" s="286">
        <v>0</v>
      </c>
      <c r="E77" s="166">
        <f>7!K77</f>
        <v>0</v>
      </c>
      <c r="F77" s="166">
        <f>7!L77</f>
        <v>0</v>
      </c>
      <c r="G77" s="287">
        <v>0</v>
      </c>
      <c r="H77" s="166">
        <f>7!P77</f>
        <v>0</v>
      </c>
      <c r="I77" s="288">
        <v>0</v>
      </c>
      <c r="J77" s="286">
        <v>0</v>
      </c>
      <c r="K77" s="166">
        <v>0</v>
      </c>
      <c r="L77" s="166">
        <v>0</v>
      </c>
      <c r="M77" s="287">
        <v>0</v>
      </c>
      <c r="N77" s="166">
        <v>0</v>
      </c>
      <c r="O77" s="289">
        <f>7!X77</f>
        <v>0</v>
      </c>
      <c r="P77" s="286">
        <v>0</v>
      </c>
      <c r="Q77" s="166">
        <v>0</v>
      </c>
      <c r="R77" s="166">
        <v>0</v>
      </c>
      <c r="S77" s="287">
        <v>0</v>
      </c>
      <c r="T77" s="166">
        <v>0</v>
      </c>
      <c r="U77" s="289">
        <f>7!AE77</f>
        <v>0</v>
      </c>
      <c r="V77" s="286">
        <v>0</v>
      </c>
      <c r="W77" s="166">
        <v>0</v>
      </c>
      <c r="X77" s="166">
        <v>0</v>
      </c>
      <c r="Y77" s="287">
        <v>0</v>
      </c>
      <c r="Z77" s="166">
        <v>0</v>
      </c>
      <c r="AA77" s="289">
        <f>7!AL77</f>
        <v>0</v>
      </c>
      <c r="AB77" s="286">
        <v>0</v>
      </c>
      <c r="AC77" s="166">
        <v>0</v>
      </c>
      <c r="AD77" s="166">
        <v>0</v>
      </c>
      <c r="AE77" s="287">
        <v>0</v>
      </c>
      <c r="AF77" s="166">
        <v>0</v>
      </c>
      <c r="AG77" s="289">
        <f>7!AS77</f>
        <v>0</v>
      </c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</row>
    <row r="78" spans="1:75" ht="48" customHeight="1">
      <c r="A78" s="195" t="s">
        <v>165</v>
      </c>
      <c r="B78" s="259" t="s">
        <v>166</v>
      </c>
      <c r="C78" s="285" t="s">
        <v>39</v>
      </c>
      <c r="D78" s="286">
        <v>0</v>
      </c>
      <c r="E78" s="166">
        <f>7!K78</f>
        <v>0</v>
      </c>
      <c r="F78" s="166">
        <f>7!L78</f>
        <v>0</v>
      </c>
      <c r="G78" s="287">
        <v>0</v>
      </c>
      <c r="H78" s="166">
        <f>7!P78</f>
        <v>0</v>
      </c>
      <c r="I78" s="288">
        <v>0</v>
      </c>
      <c r="J78" s="286">
        <v>0</v>
      </c>
      <c r="K78" s="166">
        <v>0</v>
      </c>
      <c r="L78" s="166">
        <v>0</v>
      </c>
      <c r="M78" s="287">
        <v>0</v>
      </c>
      <c r="N78" s="166">
        <v>0</v>
      </c>
      <c r="O78" s="289">
        <f>7!X78</f>
        <v>0</v>
      </c>
      <c r="P78" s="286">
        <v>0</v>
      </c>
      <c r="Q78" s="166">
        <v>0</v>
      </c>
      <c r="R78" s="166">
        <v>0</v>
      </c>
      <c r="S78" s="287">
        <v>0</v>
      </c>
      <c r="T78" s="166">
        <v>0</v>
      </c>
      <c r="U78" s="289">
        <f>7!AE78</f>
        <v>0</v>
      </c>
      <c r="V78" s="286">
        <v>0</v>
      </c>
      <c r="W78" s="166">
        <v>0</v>
      </c>
      <c r="X78" s="166">
        <v>0</v>
      </c>
      <c r="Y78" s="287">
        <v>0</v>
      </c>
      <c r="Z78" s="166">
        <v>0</v>
      </c>
      <c r="AA78" s="289">
        <f>7!AL78</f>
        <v>0</v>
      </c>
      <c r="AB78" s="286">
        <v>0</v>
      </c>
      <c r="AC78" s="166">
        <v>0</v>
      </c>
      <c r="AD78" s="166">
        <v>0</v>
      </c>
      <c r="AE78" s="287">
        <v>0</v>
      </c>
      <c r="AF78" s="166">
        <v>0</v>
      </c>
      <c r="AG78" s="289">
        <f>7!AS78</f>
        <v>0</v>
      </c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</row>
    <row r="79" spans="1:75" ht="48" customHeight="1">
      <c r="A79" s="195" t="s">
        <v>167</v>
      </c>
      <c r="B79" s="259" t="s">
        <v>168</v>
      </c>
      <c r="C79" s="285" t="s">
        <v>39</v>
      </c>
      <c r="D79" s="286">
        <v>0</v>
      </c>
      <c r="E79" s="166">
        <f>7!K79</f>
        <v>0</v>
      </c>
      <c r="F79" s="166">
        <f>7!L79</f>
        <v>0</v>
      </c>
      <c r="G79" s="287">
        <v>0</v>
      </c>
      <c r="H79" s="166">
        <f>7!P79</f>
        <v>0</v>
      </c>
      <c r="I79" s="288">
        <v>0</v>
      </c>
      <c r="J79" s="286">
        <v>0</v>
      </c>
      <c r="K79" s="166">
        <v>0</v>
      </c>
      <c r="L79" s="166">
        <v>0</v>
      </c>
      <c r="M79" s="287">
        <v>0</v>
      </c>
      <c r="N79" s="166">
        <v>0</v>
      </c>
      <c r="O79" s="289">
        <f>7!X79</f>
        <v>0</v>
      </c>
      <c r="P79" s="286">
        <v>0</v>
      </c>
      <c r="Q79" s="166">
        <v>0</v>
      </c>
      <c r="R79" s="166">
        <v>0</v>
      </c>
      <c r="S79" s="287">
        <v>0</v>
      </c>
      <c r="T79" s="166">
        <v>0</v>
      </c>
      <c r="U79" s="289">
        <f>7!AE79</f>
        <v>0</v>
      </c>
      <c r="V79" s="286">
        <v>0</v>
      </c>
      <c r="W79" s="166">
        <v>0</v>
      </c>
      <c r="X79" s="166">
        <v>0</v>
      </c>
      <c r="Y79" s="287">
        <v>0</v>
      </c>
      <c r="Z79" s="166">
        <v>0</v>
      </c>
      <c r="AA79" s="289">
        <f>7!AL79</f>
        <v>0</v>
      </c>
      <c r="AB79" s="286">
        <v>0</v>
      </c>
      <c r="AC79" s="166">
        <v>0</v>
      </c>
      <c r="AD79" s="166">
        <v>0</v>
      </c>
      <c r="AE79" s="287">
        <v>0</v>
      </c>
      <c r="AF79" s="166">
        <v>0</v>
      </c>
      <c r="AG79" s="289">
        <f>7!AS79</f>
        <v>0</v>
      </c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</row>
    <row r="80" spans="1:75" ht="18.75" customHeight="1">
      <c r="A80" s="195" t="s">
        <v>169</v>
      </c>
      <c r="B80" s="242" t="s">
        <v>170</v>
      </c>
      <c r="C80" s="285" t="s">
        <v>39</v>
      </c>
      <c r="D80" s="286">
        <v>0</v>
      </c>
      <c r="E80" s="166">
        <f>7!K80</f>
        <v>0</v>
      </c>
      <c r="F80" s="166">
        <f>7!L80</f>
        <v>0</v>
      </c>
      <c r="G80" s="287">
        <v>0</v>
      </c>
      <c r="H80" s="166">
        <f>7!P80</f>
        <v>0</v>
      </c>
      <c r="I80" s="288">
        <v>0</v>
      </c>
      <c r="J80" s="286">
        <v>0</v>
      </c>
      <c r="K80" s="166">
        <v>0</v>
      </c>
      <c r="L80" s="166">
        <v>0</v>
      </c>
      <c r="M80" s="287">
        <v>0</v>
      </c>
      <c r="N80" s="166">
        <v>0</v>
      </c>
      <c r="O80" s="289">
        <f>7!X80</f>
        <v>2</v>
      </c>
      <c r="P80" s="286">
        <v>0</v>
      </c>
      <c r="Q80" s="166">
        <v>0</v>
      </c>
      <c r="R80" s="166">
        <v>0</v>
      </c>
      <c r="S80" s="287">
        <v>0</v>
      </c>
      <c r="T80" s="166">
        <v>0</v>
      </c>
      <c r="U80" s="289">
        <f>7!AE80</f>
        <v>0</v>
      </c>
      <c r="V80" s="286">
        <v>0</v>
      </c>
      <c r="W80" s="166">
        <v>0</v>
      </c>
      <c r="X80" s="166">
        <v>0</v>
      </c>
      <c r="Y80" s="287">
        <v>0</v>
      </c>
      <c r="Z80" s="166">
        <v>0</v>
      </c>
      <c r="AA80" s="289">
        <f>7!AL80</f>
        <v>0</v>
      </c>
      <c r="AB80" s="286">
        <v>0</v>
      </c>
      <c r="AC80" s="166">
        <v>0</v>
      </c>
      <c r="AD80" s="166">
        <v>0</v>
      </c>
      <c r="AE80" s="287">
        <v>0</v>
      </c>
      <c r="AF80" s="166">
        <v>0</v>
      </c>
      <c r="AG80" s="289">
        <f>7!AS80</f>
        <v>0</v>
      </c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</row>
    <row r="81" spans="1:75" ht="18.75" customHeight="1">
      <c r="A81" s="195" t="s">
        <v>171</v>
      </c>
      <c r="B81" s="242" t="s">
        <v>172</v>
      </c>
      <c r="C81" s="285" t="s">
        <v>39</v>
      </c>
      <c r="D81" s="286">
        <v>0</v>
      </c>
      <c r="E81" s="166">
        <f>7!K81</f>
        <v>0</v>
      </c>
      <c r="F81" s="166">
        <f>7!L81</f>
        <v>0</v>
      </c>
      <c r="G81" s="287">
        <v>0</v>
      </c>
      <c r="H81" s="166">
        <f>7!P81</f>
        <v>0</v>
      </c>
      <c r="I81" s="288">
        <v>0</v>
      </c>
      <c r="J81" s="286">
        <v>0</v>
      </c>
      <c r="K81" s="166">
        <v>0</v>
      </c>
      <c r="L81" s="166">
        <v>0</v>
      </c>
      <c r="M81" s="287">
        <v>0</v>
      </c>
      <c r="N81" s="166">
        <v>0</v>
      </c>
      <c r="O81" s="289">
        <f>7!X81</f>
        <v>0</v>
      </c>
      <c r="P81" s="286">
        <v>0</v>
      </c>
      <c r="Q81" s="166">
        <v>0</v>
      </c>
      <c r="R81" s="166">
        <v>0</v>
      </c>
      <c r="S81" s="287">
        <v>0</v>
      </c>
      <c r="T81" s="166">
        <v>0</v>
      </c>
      <c r="U81" s="289">
        <f>7!AE81</f>
        <v>0</v>
      </c>
      <c r="V81" s="286">
        <v>0</v>
      </c>
      <c r="W81" s="166">
        <v>0</v>
      </c>
      <c r="X81" s="166">
        <v>0</v>
      </c>
      <c r="Y81" s="287">
        <v>0</v>
      </c>
      <c r="Z81" s="166">
        <v>0</v>
      </c>
      <c r="AA81" s="289">
        <f>7!AL81</f>
        <v>5</v>
      </c>
      <c r="AB81" s="286">
        <v>0</v>
      </c>
      <c r="AC81" s="166">
        <v>0</v>
      </c>
      <c r="AD81" s="166">
        <v>0</v>
      </c>
      <c r="AE81" s="287">
        <v>0</v>
      </c>
      <c r="AF81" s="166">
        <v>0</v>
      </c>
      <c r="AG81" s="289">
        <f>7!AS81</f>
        <v>0</v>
      </c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</row>
    <row r="82" spans="1:75" ht="33" customHeight="1">
      <c r="A82" s="195" t="s">
        <v>173</v>
      </c>
      <c r="B82" s="242" t="s">
        <v>174</v>
      </c>
      <c r="C82" s="285" t="s">
        <v>39</v>
      </c>
      <c r="D82" s="286">
        <v>0</v>
      </c>
      <c r="E82" s="166">
        <f>7!K82</f>
        <v>0</v>
      </c>
      <c r="F82" s="166">
        <f>7!L82</f>
        <v>0</v>
      </c>
      <c r="G82" s="287">
        <v>0</v>
      </c>
      <c r="H82" s="166">
        <f>7!P82</f>
        <v>0</v>
      </c>
      <c r="I82" s="288">
        <v>0</v>
      </c>
      <c r="J82" s="286">
        <v>0</v>
      </c>
      <c r="K82" s="166">
        <v>0</v>
      </c>
      <c r="L82" s="166">
        <v>0</v>
      </c>
      <c r="M82" s="287">
        <v>0</v>
      </c>
      <c r="N82" s="166">
        <v>0</v>
      </c>
      <c r="O82" s="289">
        <f>7!X82</f>
        <v>0</v>
      </c>
      <c r="P82" s="286">
        <v>0</v>
      </c>
      <c r="Q82" s="166">
        <v>0</v>
      </c>
      <c r="R82" s="166">
        <v>0</v>
      </c>
      <c r="S82" s="287">
        <v>0</v>
      </c>
      <c r="T82" s="166">
        <v>0</v>
      </c>
      <c r="U82" s="289">
        <f>7!AE82</f>
        <v>0</v>
      </c>
      <c r="V82" s="286">
        <v>0</v>
      </c>
      <c r="W82" s="166">
        <v>0</v>
      </c>
      <c r="X82" s="166">
        <v>0</v>
      </c>
      <c r="Y82" s="287">
        <v>0</v>
      </c>
      <c r="Z82" s="166">
        <v>0</v>
      </c>
      <c r="AA82" s="289">
        <f>7!AL82</f>
        <v>0</v>
      </c>
      <c r="AB82" s="286">
        <v>0</v>
      </c>
      <c r="AC82" s="166">
        <v>0</v>
      </c>
      <c r="AD82" s="166">
        <v>0</v>
      </c>
      <c r="AE82" s="287">
        <v>0</v>
      </c>
      <c r="AF82" s="166">
        <v>0</v>
      </c>
      <c r="AG82" s="289">
        <f>7!AS82</f>
        <v>7</v>
      </c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</row>
    <row r="83" spans="1:75" ht="33" customHeight="1">
      <c r="A83" s="195" t="s">
        <v>175</v>
      </c>
      <c r="B83" s="260" t="s">
        <v>176</v>
      </c>
      <c r="C83" s="285" t="s">
        <v>39</v>
      </c>
      <c r="D83" s="286">
        <v>0</v>
      </c>
      <c r="E83" s="166">
        <f>7!K83</f>
        <v>0</v>
      </c>
      <c r="F83" s="166">
        <f>7!L83</f>
        <v>0</v>
      </c>
      <c r="G83" s="287">
        <v>0</v>
      </c>
      <c r="H83" s="166">
        <f>7!P83</f>
        <v>0</v>
      </c>
      <c r="I83" s="288">
        <v>0</v>
      </c>
      <c r="J83" s="286">
        <v>0</v>
      </c>
      <c r="K83" s="166">
        <v>0</v>
      </c>
      <c r="L83" s="166">
        <v>0</v>
      </c>
      <c r="M83" s="287">
        <v>0</v>
      </c>
      <c r="N83" s="166">
        <v>0</v>
      </c>
      <c r="O83" s="289">
        <f>7!X83</f>
        <v>0</v>
      </c>
      <c r="P83" s="286">
        <v>0</v>
      </c>
      <c r="Q83" s="166">
        <v>0</v>
      </c>
      <c r="R83" s="166">
        <v>0</v>
      </c>
      <c r="S83" s="287">
        <v>0</v>
      </c>
      <c r="T83" s="166">
        <v>0</v>
      </c>
      <c r="U83" s="289">
        <f>7!AE83</f>
        <v>2</v>
      </c>
      <c r="V83" s="286">
        <v>0</v>
      </c>
      <c r="W83" s="166">
        <v>0</v>
      </c>
      <c r="X83" s="166">
        <v>0</v>
      </c>
      <c r="Y83" s="287">
        <v>0</v>
      </c>
      <c r="Z83" s="166">
        <v>0</v>
      </c>
      <c r="AA83" s="289">
        <f>7!AL83</f>
        <v>0</v>
      </c>
      <c r="AB83" s="286">
        <v>0</v>
      </c>
      <c r="AC83" s="166">
        <v>0</v>
      </c>
      <c r="AD83" s="166">
        <v>0</v>
      </c>
      <c r="AE83" s="287">
        <v>0</v>
      </c>
      <c r="AF83" s="166">
        <v>0</v>
      </c>
      <c r="AG83" s="289">
        <f>7!AS83</f>
        <v>0</v>
      </c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</row>
    <row r="84" spans="1:75" ht="33" customHeight="1">
      <c r="A84" s="195" t="s">
        <v>177</v>
      </c>
      <c r="B84" s="260" t="s">
        <v>178</v>
      </c>
      <c r="C84" s="285" t="s">
        <v>39</v>
      </c>
      <c r="D84" s="286">
        <v>0</v>
      </c>
      <c r="E84" s="166">
        <f>7!K84</f>
        <v>0</v>
      </c>
      <c r="F84" s="166">
        <f>7!L84</f>
        <v>0</v>
      </c>
      <c r="G84" s="287">
        <v>0</v>
      </c>
      <c r="H84" s="166">
        <f>7!P84</f>
        <v>0</v>
      </c>
      <c r="I84" s="288">
        <v>0</v>
      </c>
      <c r="J84" s="286">
        <v>0</v>
      </c>
      <c r="K84" s="166">
        <v>0</v>
      </c>
      <c r="L84" s="166">
        <v>0</v>
      </c>
      <c r="M84" s="287">
        <v>0</v>
      </c>
      <c r="N84" s="166">
        <v>0</v>
      </c>
      <c r="O84" s="289">
        <f>7!X84</f>
        <v>0</v>
      </c>
      <c r="P84" s="286">
        <v>0</v>
      </c>
      <c r="Q84" s="166">
        <v>0</v>
      </c>
      <c r="R84" s="166">
        <v>0</v>
      </c>
      <c r="S84" s="287">
        <v>0</v>
      </c>
      <c r="T84" s="166">
        <v>0</v>
      </c>
      <c r="U84" s="289">
        <f>7!AE84</f>
        <v>10</v>
      </c>
      <c r="V84" s="286">
        <v>0</v>
      </c>
      <c r="W84" s="166">
        <v>0</v>
      </c>
      <c r="X84" s="166">
        <v>0</v>
      </c>
      <c r="Y84" s="287">
        <v>0</v>
      </c>
      <c r="Z84" s="166">
        <v>0</v>
      </c>
      <c r="AA84" s="289">
        <f>7!AL84</f>
        <v>0</v>
      </c>
      <c r="AB84" s="286">
        <v>0</v>
      </c>
      <c r="AC84" s="166">
        <v>0</v>
      </c>
      <c r="AD84" s="166">
        <v>0</v>
      </c>
      <c r="AE84" s="287">
        <v>0</v>
      </c>
      <c r="AF84" s="166">
        <v>0</v>
      </c>
      <c r="AG84" s="289">
        <f>7!AS84</f>
        <v>0</v>
      </c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</row>
    <row r="85" spans="1:75" ht="18" customHeight="1">
      <c r="A85" s="195" t="s">
        <v>179</v>
      </c>
      <c r="B85" s="242" t="s">
        <v>180</v>
      </c>
      <c r="C85" s="285" t="s">
        <v>39</v>
      </c>
      <c r="D85" s="286">
        <v>0</v>
      </c>
      <c r="E85" s="166">
        <f>7!K85</f>
        <v>0</v>
      </c>
      <c r="F85" s="166">
        <f>7!L85</f>
        <v>0</v>
      </c>
      <c r="G85" s="287">
        <v>0</v>
      </c>
      <c r="H85" s="166">
        <f>7!P85</f>
        <v>0</v>
      </c>
      <c r="I85" s="288">
        <v>0</v>
      </c>
      <c r="J85" s="286">
        <v>0</v>
      </c>
      <c r="K85" s="166">
        <v>0</v>
      </c>
      <c r="L85" s="166">
        <v>0</v>
      </c>
      <c r="M85" s="287">
        <v>0</v>
      </c>
      <c r="N85" s="166">
        <v>0</v>
      </c>
      <c r="O85" s="289">
        <f>7!X85</f>
        <v>1</v>
      </c>
      <c r="P85" s="286">
        <v>0</v>
      </c>
      <c r="Q85" s="166">
        <v>0</v>
      </c>
      <c r="R85" s="166">
        <v>0</v>
      </c>
      <c r="S85" s="287">
        <v>0</v>
      </c>
      <c r="T85" s="166">
        <v>0</v>
      </c>
      <c r="U85" s="289">
        <f>7!AE85</f>
        <v>0</v>
      </c>
      <c r="V85" s="286">
        <v>0</v>
      </c>
      <c r="W85" s="166">
        <v>0</v>
      </c>
      <c r="X85" s="166">
        <v>0</v>
      </c>
      <c r="Y85" s="287">
        <v>0</v>
      </c>
      <c r="Z85" s="166">
        <v>0</v>
      </c>
      <c r="AA85" s="289">
        <f>7!AL85</f>
        <v>0</v>
      </c>
      <c r="AB85" s="286">
        <v>0</v>
      </c>
      <c r="AC85" s="166">
        <v>0</v>
      </c>
      <c r="AD85" s="166">
        <v>0</v>
      </c>
      <c r="AE85" s="287">
        <v>0</v>
      </c>
      <c r="AF85" s="166">
        <v>0</v>
      </c>
      <c r="AG85" s="289">
        <f>7!AS85</f>
        <v>0</v>
      </c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</row>
    <row r="86" spans="1:75" ht="19.5" customHeight="1">
      <c r="A86" s="195" t="s">
        <v>181</v>
      </c>
      <c r="B86" s="242" t="s">
        <v>182</v>
      </c>
      <c r="C86" s="285" t="s">
        <v>39</v>
      </c>
      <c r="D86" s="286">
        <v>0</v>
      </c>
      <c r="E86" s="166">
        <f>7!K86</f>
        <v>0</v>
      </c>
      <c r="F86" s="166">
        <f>7!L86</f>
        <v>0</v>
      </c>
      <c r="G86" s="287">
        <v>0</v>
      </c>
      <c r="H86" s="166">
        <f>7!P86</f>
        <v>0</v>
      </c>
      <c r="I86" s="288">
        <v>0</v>
      </c>
      <c r="J86" s="286">
        <v>0</v>
      </c>
      <c r="K86" s="166">
        <v>0</v>
      </c>
      <c r="L86" s="166">
        <v>0</v>
      </c>
      <c r="M86" s="287">
        <v>0</v>
      </c>
      <c r="N86" s="166">
        <v>0</v>
      </c>
      <c r="O86" s="289">
        <f>7!X86</f>
        <v>1</v>
      </c>
      <c r="P86" s="286">
        <v>0</v>
      </c>
      <c r="Q86" s="166">
        <v>0</v>
      </c>
      <c r="R86" s="166">
        <v>0</v>
      </c>
      <c r="S86" s="287">
        <v>0</v>
      </c>
      <c r="T86" s="166">
        <v>0</v>
      </c>
      <c r="U86" s="289">
        <f>7!AE86</f>
        <v>0</v>
      </c>
      <c r="V86" s="286">
        <v>0</v>
      </c>
      <c r="W86" s="166">
        <v>0</v>
      </c>
      <c r="X86" s="166">
        <v>0</v>
      </c>
      <c r="Y86" s="287">
        <v>0</v>
      </c>
      <c r="Z86" s="166">
        <v>0</v>
      </c>
      <c r="AA86" s="289">
        <f>7!AL86</f>
        <v>0</v>
      </c>
      <c r="AB86" s="286">
        <v>0</v>
      </c>
      <c r="AC86" s="166">
        <v>0</v>
      </c>
      <c r="AD86" s="166">
        <v>0</v>
      </c>
      <c r="AE86" s="287">
        <v>0</v>
      </c>
      <c r="AF86" s="166">
        <v>0</v>
      </c>
      <c r="AG86" s="289">
        <f>7!AS86</f>
        <v>0</v>
      </c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</row>
    <row r="87" spans="1:75" ht="15.75" customHeight="1">
      <c r="A87" s="195" t="s">
        <v>183</v>
      </c>
      <c r="B87" s="242" t="s">
        <v>184</v>
      </c>
      <c r="C87" s="285" t="s">
        <v>39</v>
      </c>
      <c r="D87" s="286">
        <v>0</v>
      </c>
      <c r="E87" s="166">
        <f>7!K87</f>
        <v>0</v>
      </c>
      <c r="F87" s="166">
        <f>7!L87</f>
        <v>0</v>
      </c>
      <c r="G87" s="287">
        <v>0</v>
      </c>
      <c r="H87" s="166">
        <f>7!P87</f>
        <v>0</v>
      </c>
      <c r="I87" s="288">
        <v>0</v>
      </c>
      <c r="J87" s="286">
        <v>0</v>
      </c>
      <c r="K87" s="166">
        <v>0</v>
      </c>
      <c r="L87" s="166">
        <v>0</v>
      </c>
      <c r="M87" s="287">
        <v>0</v>
      </c>
      <c r="N87" s="166">
        <v>0</v>
      </c>
      <c r="O87" s="289">
        <f>7!X87</f>
        <v>1</v>
      </c>
      <c r="P87" s="286">
        <v>0</v>
      </c>
      <c r="Q87" s="166">
        <v>0</v>
      </c>
      <c r="R87" s="166">
        <v>0</v>
      </c>
      <c r="S87" s="287">
        <v>0</v>
      </c>
      <c r="T87" s="166">
        <v>0</v>
      </c>
      <c r="U87" s="289">
        <f>7!AE87</f>
        <v>0</v>
      </c>
      <c r="V87" s="286">
        <v>0</v>
      </c>
      <c r="W87" s="166">
        <v>0</v>
      </c>
      <c r="X87" s="166">
        <v>0</v>
      </c>
      <c r="Y87" s="287">
        <v>0</v>
      </c>
      <c r="Z87" s="166">
        <v>0</v>
      </c>
      <c r="AA87" s="289">
        <f>7!AL87</f>
        <v>0</v>
      </c>
      <c r="AB87" s="286">
        <v>0</v>
      </c>
      <c r="AC87" s="166">
        <v>0</v>
      </c>
      <c r="AD87" s="166">
        <v>0</v>
      </c>
      <c r="AE87" s="287">
        <v>0</v>
      </c>
      <c r="AF87" s="166">
        <v>0</v>
      </c>
      <c r="AG87" s="289">
        <f>7!AS87</f>
        <v>0</v>
      </c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</row>
    <row r="88" spans="1:75" ht="18.75" customHeight="1">
      <c r="A88" s="195" t="s">
        <v>185</v>
      </c>
      <c r="B88" s="242" t="s">
        <v>186</v>
      </c>
      <c r="C88" s="285" t="s">
        <v>39</v>
      </c>
      <c r="D88" s="286">
        <v>0</v>
      </c>
      <c r="E88" s="166">
        <f>7!K88</f>
        <v>0</v>
      </c>
      <c r="F88" s="166">
        <f>7!L88</f>
        <v>0</v>
      </c>
      <c r="G88" s="287">
        <v>0</v>
      </c>
      <c r="H88" s="166">
        <f>7!P88</f>
        <v>0</v>
      </c>
      <c r="I88" s="288">
        <v>0</v>
      </c>
      <c r="J88" s="286">
        <v>0</v>
      </c>
      <c r="K88" s="166">
        <v>0</v>
      </c>
      <c r="L88" s="166">
        <v>0</v>
      </c>
      <c r="M88" s="287">
        <v>0</v>
      </c>
      <c r="N88" s="166">
        <v>0</v>
      </c>
      <c r="O88" s="289">
        <f>7!X88</f>
        <v>0</v>
      </c>
      <c r="P88" s="286">
        <v>0</v>
      </c>
      <c r="Q88" s="166">
        <v>0</v>
      </c>
      <c r="R88" s="166">
        <v>0</v>
      </c>
      <c r="S88" s="287">
        <v>0</v>
      </c>
      <c r="T88" s="166">
        <v>0</v>
      </c>
      <c r="U88" s="289">
        <f>7!AE88</f>
        <v>0</v>
      </c>
      <c r="V88" s="286">
        <v>0</v>
      </c>
      <c r="W88" s="166">
        <v>0</v>
      </c>
      <c r="X88" s="166">
        <v>0</v>
      </c>
      <c r="Y88" s="287">
        <v>0</v>
      </c>
      <c r="Z88" s="166">
        <v>0</v>
      </c>
      <c r="AA88" s="289">
        <f>7!AL88</f>
        <v>0</v>
      </c>
      <c r="AB88" s="286">
        <v>0</v>
      </c>
      <c r="AC88" s="166">
        <v>0</v>
      </c>
      <c r="AD88" s="166">
        <v>0</v>
      </c>
      <c r="AE88" s="287">
        <v>0</v>
      </c>
      <c r="AF88" s="166">
        <v>0</v>
      </c>
      <c r="AG88" s="289">
        <f>7!AS88</f>
        <v>2</v>
      </c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</row>
    <row r="89" spans="1:75" ht="20.25" customHeight="1">
      <c r="A89" s="195" t="s">
        <v>187</v>
      </c>
      <c r="B89" s="158" t="s">
        <v>188</v>
      </c>
      <c r="C89" s="285" t="s">
        <v>39</v>
      </c>
      <c r="D89" s="286">
        <v>0</v>
      </c>
      <c r="E89" s="166">
        <f>7!K89</f>
        <v>0</v>
      </c>
      <c r="F89" s="166">
        <f>7!L89</f>
        <v>0</v>
      </c>
      <c r="G89" s="287">
        <v>0</v>
      </c>
      <c r="H89" s="166">
        <f>7!P89</f>
        <v>0</v>
      </c>
      <c r="I89" s="288">
        <v>0</v>
      </c>
      <c r="J89" s="286">
        <v>0</v>
      </c>
      <c r="K89" s="166">
        <v>0</v>
      </c>
      <c r="L89" s="166">
        <v>0</v>
      </c>
      <c r="M89" s="287">
        <v>0</v>
      </c>
      <c r="N89" s="166">
        <v>0</v>
      </c>
      <c r="O89" s="289">
        <f>7!X89</f>
        <v>1</v>
      </c>
      <c r="P89" s="286">
        <v>0</v>
      </c>
      <c r="Q89" s="166">
        <v>0</v>
      </c>
      <c r="R89" s="166">
        <v>0</v>
      </c>
      <c r="S89" s="287">
        <v>0</v>
      </c>
      <c r="T89" s="166">
        <v>0</v>
      </c>
      <c r="U89" s="289">
        <f>7!AE89</f>
        <v>0</v>
      </c>
      <c r="V89" s="286">
        <v>0</v>
      </c>
      <c r="W89" s="166">
        <v>0</v>
      </c>
      <c r="X89" s="166">
        <v>0</v>
      </c>
      <c r="Y89" s="287">
        <v>0</v>
      </c>
      <c r="Z89" s="166">
        <v>0</v>
      </c>
      <c r="AA89" s="289">
        <f>7!AL89</f>
        <v>0</v>
      </c>
      <c r="AB89" s="286">
        <v>0</v>
      </c>
      <c r="AC89" s="166">
        <v>0</v>
      </c>
      <c r="AD89" s="166">
        <v>0</v>
      </c>
      <c r="AE89" s="287">
        <v>0</v>
      </c>
      <c r="AF89" s="166">
        <v>0</v>
      </c>
      <c r="AG89" s="289">
        <f>7!AS89</f>
        <v>0</v>
      </c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</row>
    <row r="90" spans="1:75" ht="19.5" customHeight="1">
      <c r="A90" s="195" t="s">
        <v>189</v>
      </c>
      <c r="B90" s="158" t="s">
        <v>190</v>
      </c>
      <c r="C90" s="285" t="s">
        <v>39</v>
      </c>
      <c r="D90" s="286">
        <v>0</v>
      </c>
      <c r="E90" s="166">
        <f>7!K90</f>
        <v>0</v>
      </c>
      <c r="F90" s="166">
        <f>7!L90</f>
        <v>0</v>
      </c>
      <c r="G90" s="287">
        <v>0</v>
      </c>
      <c r="H90" s="166">
        <f>7!P90</f>
        <v>0</v>
      </c>
      <c r="I90" s="288">
        <v>0</v>
      </c>
      <c r="J90" s="286">
        <v>0</v>
      </c>
      <c r="K90" s="166">
        <v>0</v>
      </c>
      <c r="L90" s="166">
        <v>0</v>
      </c>
      <c r="M90" s="287">
        <v>0</v>
      </c>
      <c r="N90" s="166">
        <v>0</v>
      </c>
      <c r="O90" s="289">
        <f>7!X90</f>
        <v>0</v>
      </c>
      <c r="P90" s="286">
        <v>0</v>
      </c>
      <c r="Q90" s="166">
        <v>0</v>
      </c>
      <c r="R90" s="166">
        <v>0</v>
      </c>
      <c r="S90" s="287">
        <v>0</v>
      </c>
      <c r="T90" s="166">
        <v>0</v>
      </c>
      <c r="U90" s="289">
        <f>7!AE90</f>
        <v>1</v>
      </c>
      <c r="V90" s="286">
        <v>0</v>
      </c>
      <c r="W90" s="166">
        <v>0</v>
      </c>
      <c r="X90" s="166">
        <v>0</v>
      </c>
      <c r="Y90" s="287">
        <v>0</v>
      </c>
      <c r="Z90" s="166">
        <v>0</v>
      </c>
      <c r="AA90" s="289">
        <f>7!AL90</f>
        <v>0</v>
      </c>
      <c r="AB90" s="286">
        <v>0</v>
      </c>
      <c r="AC90" s="166">
        <v>0</v>
      </c>
      <c r="AD90" s="166">
        <v>0</v>
      </c>
      <c r="AE90" s="287">
        <v>0</v>
      </c>
      <c r="AF90" s="166">
        <v>0</v>
      </c>
      <c r="AG90" s="289">
        <f>7!AS90</f>
        <v>0</v>
      </c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</row>
    <row r="91" spans="1:75" ht="71.25" customHeight="1">
      <c r="A91" s="195" t="s">
        <v>191</v>
      </c>
      <c r="B91" s="158" t="s">
        <v>192</v>
      </c>
      <c r="C91" s="285" t="s">
        <v>39</v>
      </c>
      <c r="D91" s="286">
        <v>0</v>
      </c>
      <c r="E91" s="166">
        <f>7!K91</f>
        <v>0</v>
      </c>
      <c r="F91" s="166">
        <f>7!L91</f>
        <v>0</v>
      </c>
      <c r="G91" s="287">
        <v>0</v>
      </c>
      <c r="H91" s="166">
        <f>7!P91</f>
        <v>0</v>
      </c>
      <c r="I91" s="288">
        <v>2</v>
      </c>
      <c r="J91" s="286">
        <v>0</v>
      </c>
      <c r="K91" s="166">
        <v>0</v>
      </c>
      <c r="L91" s="166">
        <v>0</v>
      </c>
      <c r="M91" s="287">
        <v>0</v>
      </c>
      <c r="N91" s="166">
        <v>0</v>
      </c>
      <c r="O91" s="289">
        <f>7!X91</f>
        <v>0</v>
      </c>
      <c r="P91" s="286">
        <v>0</v>
      </c>
      <c r="Q91" s="166">
        <v>0</v>
      </c>
      <c r="R91" s="166">
        <v>0</v>
      </c>
      <c r="S91" s="287">
        <v>0</v>
      </c>
      <c r="T91" s="166">
        <v>0</v>
      </c>
      <c r="U91" s="289">
        <f>7!AE91</f>
        <v>0</v>
      </c>
      <c r="V91" s="286">
        <v>0</v>
      </c>
      <c r="W91" s="166">
        <v>0</v>
      </c>
      <c r="X91" s="166">
        <v>0</v>
      </c>
      <c r="Y91" s="287">
        <v>0</v>
      </c>
      <c r="Z91" s="166">
        <v>0</v>
      </c>
      <c r="AA91" s="289">
        <f>7!AL91</f>
        <v>0</v>
      </c>
      <c r="AB91" s="286">
        <v>0</v>
      </c>
      <c r="AC91" s="166">
        <v>0</v>
      </c>
      <c r="AD91" s="166">
        <v>0</v>
      </c>
      <c r="AE91" s="287">
        <v>0</v>
      </c>
      <c r="AF91" s="166">
        <v>0</v>
      </c>
      <c r="AG91" s="289">
        <f>7!AS91</f>
        <v>0</v>
      </c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</row>
    <row r="92" spans="1:3" s="26" customFormat="1" ht="18" customHeight="1">
      <c r="A92" s="291"/>
      <c r="B92" s="73"/>
      <c r="C92" s="73"/>
    </row>
    <row r="93" spans="1:3" s="26" customFormat="1" ht="18" customHeight="1">
      <c r="A93" s="291"/>
      <c r="B93" s="73"/>
      <c r="C93" s="73"/>
    </row>
    <row r="94" spans="2:3" s="26" customFormat="1" ht="15">
      <c r="B94" s="73"/>
      <c r="C94" s="73"/>
    </row>
    <row r="95" spans="2:3" s="26" customFormat="1" ht="15">
      <c r="B95" s="73"/>
      <c r="C95" s="73"/>
    </row>
    <row r="96" spans="2:3" s="26" customFormat="1" ht="15.75">
      <c r="B96" s="74"/>
      <c r="C96" s="74"/>
    </row>
    <row r="97" spans="2:3" s="26" customFormat="1" ht="15">
      <c r="B97" s="73"/>
      <c r="C97" s="73"/>
    </row>
  </sheetData>
  <sheetProtection/>
  <mergeCells count="29">
    <mergeCell ref="AV11:BB11"/>
    <mergeCell ref="BC11:BI11"/>
    <mergeCell ref="BJ11:BP11"/>
    <mergeCell ref="BQ11:BW11"/>
    <mergeCell ref="AV9:BB10"/>
    <mergeCell ref="BC9:BI10"/>
    <mergeCell ref="BJ9:BP10"/>
    <mergeCell ref="BQ9:BW10"/>
    <mergeCell ref="A6:AG6"/>
    <mergeCell ref="A7:AG7"/>
    <mergeCell ref="A8:A12"/>
    <mergeCell ref="B8:B12"/>
    <mergeCell ref="C8:C12"/>
    <mergeCell ref="AB11:AG11"/>
    <mergeCell ref="D11:I11"/>
    <mergeCell ref="D9:I10"/>
    <mergeCell ref="J9:O10"/>
    <mergeCell ref="P9:U10"/>
    <mergeCell ref="V9:AA10"/>
    <mergeCell ref="AB9:AG10"/>
    <mergeCell ref="P11:U11"/>
    <mergeCell ref="V11:AA11"/>
    <mergeCell ref="J11:O11"/>
    <mergeCell ref="D8:AG8"/>
    <mergeCell ref="Y1:AG1"/>
    <mergeCell ref="H2:AG2"/>
    <mergeCell ref="Z3:AA3"/>
    <mergeCell ref="A5:AG5"/>
    <mergeCell ref="A4:A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8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FF"/>
  </sheetPr>
  <dimension ref="A1:BA98"/>
  <sheetViews>
    <sheetView view="pageBreakPreview" zoomScale="55" zoomScaleNormal="50" zoomScaleSheetLayoutView="55" zoomScalePageLayoutView="0" workbookViewId="0" topLeftCell="C1">
      <selection activeCell="AM11" sqref="AM11:AS11"/>
    </sheetView>
  </sheetViews>
  <sheetFormatPr defaultColWidth="9.140625" defaultRowHeight="15"/>
  <cols>
    <col min="1" max="1" width="13.00390625" style="222" customWidth="1"/>
    <col min="2" max="2" width="70.00390625" style="222" customWidth="1"/>
    <col min="3" max="3" width="14.7109375" style="222" customWidth="1"/>
    <col min="4" max="4" width="10.421875" style="222" customWidth="1"/>
    <col min="5" max="5" width="8.140625" style="222" customWidth="1"/>
    <col min="6" max="6" width="9.28125" style="222" customWidth="1"/>
    <col min="7" max="7" width="10.57421875" style="222" customWidth="1"/>
    <col min="8" max="8" width="9.7109375" style="222" customWidth="1"/>
    <col min="9" max="9" width="10.421875" style="222" customWidth="1"/>
    <col min="10" max="10" width="10.00390625" style="222" customWidth="1"/>
    <col min="11" max="16" width="7.8515625" style="222" customWidth="1"/>
    <col min="17" max="17" width="12.28125" style="222" customWidth="1"/>
    <col min="18" max="23" width="7.8515625" style="222" customWidth="1"/>
    <col min="24" max="24" width="10.00390625" style="222" customWidth="1"/>
    <col min="25" max="45" width="7.8515625" style="222" customWidth="1"/>
    <col min="46" max="46" width="14.28125" style="222" customWidth="1"/>
    <col min="47" max="51" width="7.8515625" style="222" customWidth="1"/>
    <col min="52" max="52" width="10.421875" style="222" customWidth="1"/>
    <col min="53" max="61" width="5.7109375" style="222" customWidth="1"/>
    <col min="62" max="16384" width="9.140625" style="222" customWidth="1"/>
  </cols>
  <sheetData>
    <row r="1" spans="42:52" s="94" customFormat="1" ht="30.75" customHeight="1">
      <c r="AP1" s="221"/>
      <c r="AQ1" s="221"/>
      <c r="AR1" s="250"/>
      <c r="AS1" s="250"/>
      <c r="AT1" s="250"/>
      <c r="AU1" s="250"/>
      <c r="AV1" s="250"/>
      <c r="AW1" s="250"/>
      <c r="AX1" s="347" t="s">
        <v>527</v>
      </c>
      <c r="AY1" s="347"/>
      <c r="AZ1" s="347"/>
    </row>
    <row r="2" spans="12:52" s="94" customFormat="1" ht="18.75">
      <c r="L2" s="399"/>
      <c r="M2" s="399"/>
      <c r="N2" s="399"/>
      <c r="AE2" s="347" t="s">
        <v>559</v>
      </c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</row>
    <row r="3" spans="12:27" s="94" customFormat="1" ht="18.75">
      <c r="L3" s="95"/>
      <c r="M3" s="95"/>
      <c r="N3" s="95"/>
      <c r="O3" s="95"/>
      <c r="P3" s="95"/>
      <c r="Z3" s="360"/>
      <c r="AA3" s="360"/>
    </row>
    <row r="4" spans="1:52" s="94" customFormat="1" ht="18.75">
      <c r="A4" s="349" t="s">
        <v>528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</row>
    <row r="5" spans="1:52" s="94" customFormat="1" ht="18.75">
      <c r="A5" s="349" t="s">
        <v>529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</row>
    <row r="6" spans="1:52" s="94" customFormat="1" ht="18.75">
      <c r="A6" s="349" t="s">
        <v>491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</row>
    <row r="7" spans="1:53" s="293" customFormat="1" ht="15.75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</row>
    <row r="8" spans="1:52" ht="16.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AZ8" s="44"/>
    </row>
    <row r="9" spans="1:52" ht="24.75" customHeight="1">
      <c r="A9" s="418" t="s">
        <v>14</v>
      </c>
      <c r="B9" s="418" t="s">
        <v>15</v>
      </c>
      <c r="C9" s="418" t="s">
        <v>193</v>
      </c>
      <c r="D9" s="420" t="s">
        <v>343</v>
      </c>
      <c r="E9" s="421"/>
      <c r="F9" s="421"/>
      <c r="G9" s="421"/>
      <c r="H9" s="421"/>
      <c r="I9" s="421"/>
      <c r="J9" s="422"/>
      <c r="K9" s="429" t="s">
        <v>344</v>
      </c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1"/>
    </row>
    <row r="10" spans="1:52" ht="29.25" customHeight="1">
      <c r="A10" s="418"/>
      <c r="B10" s="418"/>
      <c r="C10" s="418"/>
      <c r="D10" s="423"/>
      <c r="E10" s="424"/>
      <c r="F10" s="424"/>
      <c r="G10" s="424"/>
      <c r="H10" s="424"/>
      <c r="I10" s="424"/>
      <c r="J10" s="425"/>
      <c r="K10" s="390" t="s">
        <v>522</v>
      </c>
      <c r="L10" s="416"/>
      <c r="M10" s="416"/>
      <c r="N10" s="416"/>
      <c r="O10" s="416"/>
      <c r="P10" s="416"/>
      <c r="Q10" s="417"/>
      <c r="R10" s="390" t="s">
        <v>523</v>
      </c>
      <c r="S10" s="416"/>
      <c r="T10" s="416"/>
      <c r="U10" s="416"/>
      <c r="V10" s="416"/>
      <c r="W10" s="416"/>
      <c r="X10" s="417"/>
      <c r="Y10" s="390" t="s">
        <v>524</v>
      </c>
      <c r="Z10" s="416"/>
      <c r="AA10" s="416"/>
      <c r="AB10" s="416"/>
      <c r="AC10" s="416"/>
      <c r="AD10" s="416"/>
      <c r="AE10" s="417"/>
      <c r="AF10" s="390" t="s">
        <v>525</v>
      </c>
      <c r="AG10" s="416"/>
      <c r="AH10" s="416"/>
      <c r="AI10" s="416"/>
      <c r="AJ10" s="416"/>
      <c r="AK10" s="416"/>
      <c r="AL10" s="417"/>
      <c r="AM10" s="390" t="s">
        <v>526</v>
      </c>
      <c r="AN10" s="416"/>
      <c r="AO10" s="416"/>
      <c r="AP10" s="416"/>
      <c r="AQ10" s="416"/>
      <c r="AR10" s="416"/>
      <c r="AS10" s="417"/>
      <c r="AT10" s="426" t="s">
        <v>345</v>
      </c>
      <c r="AU10" s="427"/>
      <c r="AV10" s="427"/>
      <c r="AW10" s="427"/>
      <c r="AX10" s="427"/>
      <c r="AY10" s="427"/>
      <c r="AZ10" s="428"/>
    </row>
    <row r="11" spans="1:52" ht="45" customHeight="1">
      <c r="A11" s="418"/>
      <c r="B11" s="418"/>
      <c r="C11" s="418"/>
      <c r="D11" s="418" t="s">
        <v>24</v>
      </c>
      <c r="E11" s="418"/>
      <c r="F11" s="418"/>
      <c r="G11" s="418"/>
      <c r="H11" s="418"/>
      <c r="I11" s="418"/>
      <c r="J11" s="418"/>
      <c r="K11" s="419" t="s">
        <v>230</v>
      </c>
      <c r="L11" s="419"/>
      <c r="M11" s="419"/>
      <c r="N11" s="419"/>
      <c r="O11" s="419"/>
      <c r="P11" s="419"/>
      <c r="Q11" s="419"/>
      <c r="R11" s="418" t="s">
        <v>230</v>
      </c>
      <c r="S11" s="418"/>
      <c r="T11" s="418"/>
      <c r="U11" s="418"/>
      <c r="V11" s="418"/>
      <c r="W11" s="418"/>
      <c r="X11" s="418"/>
      <c r="Y11" s="418" t="s">
        <v>230</v>
      </c>
      <c r="Z11" s="418"/>
      <c r="AA11" s="418"/>
      <c r="AB11" s="418"/>
      <c r="AC11" s="418"/>
      <c r="AD11" s="418"/>
      <c r="AE11" s="418"/>
      <c r="AF11" s="418" t="s">
        <v>230</v>
      </c>
      <c r="AG11" s="418"/>
      <c r="AH11" s="418"/>
      <c r="AI11" s="418"/>
      <c r="AJ11" s="418"/>
      <c r="AK11" s="418"/>
      <c r="AL11" s="418"/>
      <c r="AM11" s="418" t="s">
        <v>230</v>
      </c>
      <c r="AN11" s="418"/>
      <c r="AO11" s="418"/>
      <c r="AP11" s="418"/>
      <c r="AQ11" s="418"/>
      <c r="AR11" s="418"/>
      <c r="AS11" s="418"/>
      <c r="AT11" s="418" t="s">
        <v>24</v>
      </c>
      <c r="AU11" s="418"/>
      <c r="AV11" s="418"/>
      <c r="AW11" s="418"/>
      <c r="AX11" s="418"/>
      <c r="AY11" s="418"/>
      <c r="AZ11" s="418"/>
    </row>
    <row r="12" spans="1:52" ht="60.75" customHeight="1">
      <c r="A12" s="418"/>
      <c r="B12" s="418"/>
      <c r="C12" s="418"/>
      <c r="D12" s="234" t="s">
        <v>258</v>
      </c>
      <c r="E12" s="234" t="s">
        <v>259</v>
      </c>
      <c r="F12" s="234" t="s">
        <v>346</v>
      </c>
      <c r="G12" s="234" t="s">
        <v>347</v>
      </c>
      <c r="H12" s="234" t="s">
        <v>348</v>
      </c>
      <c r="I12" s="234" t="s">
        <v>261</v>
      </c>
      <c r="J12" s="294" t="s">
        <v>262</v>
      </c>
      <c r="K12" s="234" t="s">
        <v>258</v>
      </c>
      <c r="L12" s="234" t="s">
        <v>259</v>
      </c>
      <c r="M12" s="234" t="s">
        <v>346</v>
      </c>
      <c r="N12" s="234" t="s">
        <v>347</v>
      </c>
      <c r="O12" s="234" t="s">
        <v>348</v>
      </c>
      <c r="P12" s="234" t="s">
        <v>261</v>
      </c>
      <c r="Q12" s="294" t="s">
        <v>262</v>
      </c>
      <c r="R12" s="234" t="s">
        <v>258</v>
      </c>
      <c r="S12" s="234" t="s">
        <v>259</v>
      </c>
      <c r="T12" s="234" t="s">
        <v>346</v>
      </c>
      <c r="U12" s="234" t="s">
        <v>347</v>
      </c>
      <c r="V12" s="234" t="s">
        <v>348</v>
      </c>
      <c r="W12" s="234" t="s">
        <v>261</v>
      </c>
      <c r="X12" s="294" t="s">
        <v>262</v>
      </c>
      <c r="Y12" s="234" t="s">
        <v>258</v>
      </c>
      <c r="Z12" s="234" t="s">
        <v>259</v>
      </c>
      <c r="AA12" s="234" t="s">
        <v>346</v>
      </c>
      <c r="AB12" s="234" t="s">
        <v>347</v>
      </c>
      <c r="AC12" s="234" t="s">
        <v>348</v>
      </c>
      <c r="AD12" s="234" t="s">
        <v>261</v>
      </c>
      <c r="AE12" s="294" t="s">
        <v>262</v>
      </c>
      <c r="AF12" s="234" t="s">
        <v>258</v>
      </c>
      <c r="AG12" s="234" t="s">
        <v>259</v>
      </c>
      <c r="AH12" s="234" t="s">
        <v>346</v>
      </c>
      <c r="AI12" s="234" t="s">
        <v>347</v>
      </c>
      <c r="AJ12" s="234" t="s">
        <v>348</v>
      </c>
      <c r="AK12" s="234" t="s">
        <v>261</v>
      </c>
      <c r="AL12" s="294" t="s">
        <v>262</v>
      </c>
      <c r="AM12" s="234" t="s">
        <v>258</v>
      </c>
      <c r="AN12" s="234" t="s">
        <v>259</v>
      </c>
      <c r="AO12" s="234" t="s">
        <v>346</v>
      </c>
      <c r="AP12" s="234" t="s">
        <v>347</v>
      </c>
      <c r="AQ12" s="234" t="s">
        <v>348</v>
      </c>
      <c r="AR12" s="234" t="s">
        <v>261</v>
      </c>
      <c r="AS12" s="294" t="s">
        <v>262</v>
      </c>
      <c r="AT12" s="234" t="s">
        <v>258</v>
      </c>
      <c r="AU12" s="234" t="s">
        <v>259</v>
      </c>
      <c r="AV12" s="234" t="s">
        <v>346</v>
      </c>
      <c r="AW12" s="234" t="s">
        <v>347</v>
      </c>
      <c r="AX12" s="234" t="s">
        <v>348</v>
      </c>
      <c r="AY12" s="234" t="s">
        <v>261</v>
      </c>
      <c r="AZ12" s="294" t="s">
        <v>262</v>
      </c>
    </row>
    <row r="13" spans="1:52" ht="15.75">
      <c r="A13" s="285">
        <v>1</v>
      </c>
      <c r="B13" s="285">
        <v>2</v>
      </c>
      <c r="C13" s="285">
        <v>3</v>
      </c>
      <c r="D13" s="283" t="s">
        <v>275</v>
      </c>
      <c r="E13" s="283" t="s">
        <v>276</v>
      </c>
      <c r="F13" s="283" t="s">
        <v>277</v>
      </c>
      <c r="G13" s="283" t="s">
        <v>278</v>
      </c>
      <c r="H13" s="283" t="s">
        <v>279</v>
      </c>
      <c r="I13" s="283" t="s">
        <v>280</v>
      </c>
      <c r="J13" s="283" t="s">
        <v>281</v>
      </c>
      <c r="K13" s="283" t="s">
        <v>313</v>
      </c>
      <c r="L13" s="283" t="s">
        <v>314</v>
      </c>
      <c r="M13" s="283" t="s">
        <v>315</v>
      </c>
      <c r="N13" s="283" t="s">
        <v>316</v>
      </c>
      <c r="O13" s="283" t="s">
        <v>317</v>
      </c>
      <c r="P13" s="283" t="s">
        <v>318</v>
      </c>
      <c r="Q13" s="283" t="s">
        <v>349</v>
      </c>
      <c r="R13" s="283" t="s">
        <v>319</v>
      </c>
      <c r="S13" s="283" t="s">
        <v>320</v>
      </c>
      <c r="T13" s="283" t="s">
        <v>321</v>
      </c>
      <c r="U13" s="283" t="s">
        <v>322</v>
      </c>
      <c r="V13" s="283" t="s">
        <v>323</v>
      </c>
      <c r="W13" s="283" t="s">
        <v>324</v>
      </c>
      <c r="X13" s="283" t="s">
        <v>350</v>
      </c>
      <c r="Y13" s="283" t="s">
        <v>325</v>
      </c>
      <c r="Z13" s="283" t="s">
        <v>326</v>
      </c>
      <c r="AA13" s="283" t="s">
        <v>327</v>
      </c>
      <c r="AB13" s="283" t="s">
        <v>328</v>
      </c>
      <c r="AC13" s="283" t="s">
        <v>329</v>
      </c>
      <c r="AD13" s="283" t="s">
        <v>330</v>
      </c>
      <c r="AE13" s="283" t="s">
        <v>500</v>
      </c>
      <c r="AF13" s="283" t="s">
        <v>331</v>
      </c>
      <c r="AG13" s="283" t="s">
        <v>332</v>
      </c>
      <c r="AH13" s="283" t="s">
        <v>333</v>
      </c>
      <c r="AI13" s="283" t="s">
        <v>334</v>
      </c>
      <c r="AJ13" s="283" t="s">
        <v>335</v>
      </c>
      <c r="AK13" s="283" t="s">
        <v>336</v>
      </c>
      <c r="AL13" s="283" t="s">
        <v>501</v>
      </c>
      <c r="AM13" s="283" t="s">
        <v>337</v>
      </c>
      <c r="AN13" s="283" t="s">
        <v>338</v>
      </c>
      <c r="AO13" s="283" t="s">
        <v>339</v>
      </c>
      <c r="AP13" s="283" t="s">
        <v>340</v>
      </c>
      <c r="AQ13" s="283" t="s">
        <v>341</v>
      </c>
      <c r="AR13" s="283" t="s">
        <v>342</v>
      </c>
      <c r="AS13" s="283" t="s">
        <v>502</v>
      </c>
      <c r="AT13" s="283" t="s">
        <v>263</v>
      </c>
      <c r="AU13" s="283" t="s">
        <v>264</v>
      </c>
      <c r="AV13" s="283" t="s">
        <v>265</v>
      </c>
      <c r="AW13" s="283" t="s">
        <v>266</v>
      </c>
      <c r="AX13" s="283" t="s">
        <v>267</v>
      </c>
      <c r="AY13" s="283" t="s">
        <v>268</v>
      </c>
      <c r="AZ13" s="283" t="s">
        <v>269</v>
      </c>
    </row>
    <row r="14" spans="1:52" s="32" customFormat="1" ht="15.75">
      <c r="A14" s="68" t="s">
        <v>36</v>
      </c>
      <c r="B14" s="69" t="s">
        <v>37</v>
      </c>
      <c r="C14" s="216" t="s">
        <v>38</v>
      </c>
      <c r="D14" s="202">
        <f>AT14</f>
        <v>2.5</v>
      </c>
      <c r="E14" s="202">
        <f aca="true" t="shared" si="0" ref="E14:J14">AU14</f>
        <v>0</v>
      </c>
      <c r="F14" s="202">
        <f t="shared" si="0"/>
        <v>20.325</v>
      </c>
      <c r="G14" s="202">
        <f t="shared" si="0"/>
        <v>0</v>
      </c>
      <c r="H14" s="202">
        <f t="shared" si="0"/>
        <v>5.9</v>
      </c>
      <c r="I14" s="202">
        <f t="shared" si="0"/>
        <v>0</v>
      </c>
      <c r="J14" s="202">
        <f t="shared" si="0"/>
        <v>1598</v>
      </c>
      <c r="K14" s="202">
        <v>0</v>
      </c>
      <c r="L14" s="202">
        <v>0</v>
      </c>
      <c r="M14" s="71">
        <v>3.175</v>
      </c>
      <c r="N14" s="71">
        <v>0</v>
      </c>
      <c r="O14" s="71">
        <v>0</v>
      </c>
      <c r="P14" s="202">
        <v>0</v>
      </c>
      <c r="Q14" s="203">
        <v>569</v>
      </c>
      <c r="R14" s="202">
        <v>2.5</v>
      </c>
      <c r="S14" s="202">
        <v>0</v>
      </c>
      <c r="T14" s="71">
        <v>4.619</v>
      </c>
      <c r="U14" s="71">
        <v>0</v>
      </c>
      <c r="V14" s="71">
        <v>0.75</v>
      </c>
      <c r="W14" s="202">
        <v>0</v>
      </c>
      <c r="X14" s="203">
        <v>561</v>
      </c>
      <c r="Y14" s="202">
        <v>0</v>
      </c>
      <c r="Z14" s="202">
        <v>0</v>
      </c>
      <c r="AA14" s="71">
        <v>4.218</v>
      </c>
      <c r="AB14" s="71">
        <v>0</v>
      </c>
      <c r="AC14" s="71">
        <v>2.25</v>
      </c>
      <c r="AD14" s="202">
        <v>0</v>
      </c>
      <c r="AE14" s="203">
        <v>189</v>
      </c>
      <c r="AF14" s="202">
        <v>0</v>
      </c>
      <c r="AG14" s="202">
        <v>0</v>
      </c>
      <c r="AH14" s="71">
        <v>4.523</v>
      </c>
      <c r="AI14" s="71">
        <v>0</v>
      </c>
      <c r="AJ14" s="71">
        <v>0</v>
      </c>
      <c r="AK14" s="202">
        <v>0</v>
      </c>
      <c r="AL14" s="203">
        <v>141</v>
      </c>
      <c r="AM14" s="202">
        <v>0</v>
      </c>
      <c r="AN14" s="202">
        <v>0</v>
      </c>
      <c r="AO14" s="71">
        <v>3.79</v>
      </c>
      <c r="AP14" s="71">
        <v>0</v>
      </c>
      <c r="AQ14" s="71">
        <v>2.9</v>
      </c>
      <c r="AR14" s="202">
        <v>0</v>
      </c>
      <c r="AS14" s="203">
        <v>138</v>
      </c>
      <c r="AT14" s="202">
        <f>K14+R14+Y14+AF14+AM14</f>
        <v>2.5</v>
      </c>
      <c r="AU14" s="202">
        <f aca="true" t="shared" si="1" ref="AU14:AZ14">L14+S14+Z14+AG14+AN14</f>
        <v>0</v>
      </c>
      <c r="AV14" s="202">
        <f t="shared" si="1"/>
        <v>20.325</v>
      </c>
      <c r="AW14" s="202">
        <f t="shared" si="1"/>
        <v>0</v>
      </c>
      <c r="AX14" s="202">
        <f t="shared" si="1"/>
        <v>5.9</v>
      </c>
      <c r="AY14" s="202">
        <f t="shared" si="1"/>
        <v>0</v>
      </c>
      <c r="AZ14" s="202">
        <f t="shared" si="1"/>
        <v>1598</v>
      </c>
    </row>
    <row r="15" spans="1:52" s="32" customFormat="1" ht="15.75">
      <c r="A15" s="68" t="s">
        <v>40</v>
      </c>
      <c r="B15" s="69" t="s">
        <v>41</v>
      </c>
      <c r="C15" s="216" t="s">
        <v>38</v>
      </c>
      <c r="D15" s="202">
        <f aca="true" t="shared" si="2" ref="D15:D78">AT15</f>
        <v>0</v>
      </c>
      <c r="E15" s="202">
        <f aca="true" t="shared" si="3" ref="E15:E78">AU15</f>
        <v>0</v>
      </c>
      <c r="F15" s="202">
        <f aca="true" t="shared" si="4" ref="F15:F78">AV15</f>
        <v>0</v>
      </c>
      <c r="G15" s="202">
        <f aca="true" t="shared" si="5" ref="G15:G78">AW15</f>
        <v>0</v>
      </c>
      <c r="H15" s="202">
        <f aca="true" t="shared" si="6" ref="H15:H78">AX15</f>
        <v>0</v>
      </c>
      <c r="I15" s="202">
        <f aca="true" t="shared" si="7" ref="I15:I78">AY15</f>
        <v>0</v>
      </c>
      <c r="J15" s="202">
        <f aca="true" t="shared" si="8" ref="J15:J78">AZ15</f>
        <v>0</v>
      </c>
      <c r="K15" s="202">
        <v>0</v>
      </c>
      <c r="L15" s="202">
        <v>0</v>
      </c>
      <c r="M15" s="71">
        <v>0</v>
      </c>
      <c r="N15" s="71">
        <v>0</v>
      </c>
      <c r="O15" s="71">
        <v>0</v>
      </c>
      <c r="P15" s="202">
        <v>0</v>
      </c>
      <c r="Q15" s="203">
        <v>0</v>
      </c>
      <c r="R15" s="202">
        <v>0</v>
      </c>
      <c r="S15" s="202">
        <v>0</v>
      </c>
      <c r="T15" s="71">
        <v>0</v>
      </c>
      <c r="U15" s="71">
        <v>0</v>
      </c>
      <c r="V15" s="71">
        <v>0</v>
      </c>
      <c r="W15" s="202">
        <v>0</v>
      </c>
      <c r="X15" s="203">
        <v>0</v>
      </c>
      <c r="Y15" s="202">
        <v>0</v>
      </c>
      <c r="Z15" s="202">
        <v>0</v>
      </c>
      <c r="AA15" s="71">
        <v>0</v>
      </c>
      <c r="AB15" s="71">
        <v>0</v>
      </c>
      <c r="AC15" s="71">
        <v>0</v>
      </c>
      <c r="AD15" s="202">
        <v>0</v>
      </c>
      <c r="AE15" s="203">
        <v>0</v>
      </c>
      <c r="AF15" s="202">
        <v>0</v>
      </c>
      <c r="AG15" s="202">
        <v>0</v>
      </c>
      <c r="AH15" s="71">
        <v>0</v>
      </c>
      <c r="AI15" s="71">
        <v>0</v>
      </c>
      <c r="AJ15" s="71">
        <v>0</v>
      </c>
      <c r="AK15" s="202">
        <v>0</v>
      </c>
      <c r="AL15" s="203">
        <v>0</v>
      </c>
      <c r="AM15" s="202">
        <v>0</v>
      </c>
      <c r="AN15" s="202">
        <v>0</v>
      </c>
      <c r="AO15" s="71">
        <v>0</v>
      </c>
      <c r="AP15" s="71">
        <v>0</v>
      </c>
      <c r="AQ15" s="71">
        <v>0</v>
      </c>
      <c r="AR15" s="202">
        <v>0</v>
      </c>
      <c r="AS15" s="203">
        <v>0</v>
      </c>
      <c r="AT15" s="202">
        <f aca="true" t="shared" si="9" ref="AT15:AT78">K15+R15+Y15+AF15+AM15</f>
        <v>0</v>
      </c>
      <c r="AU15" s="202">
        <f aca="true" t="shared" si="10" ref="AU15:AU78">L15+S15+Z15+AG15+AN15</f>
        <v>0</v>
      </c>
      <c r="AV15" s="202">
        <f aca="true" t="shared" si="11" ref="AV15:AV78">M15+T15+AA15+AH15+AO15</f>
        <v>0</v>
      </c>
      <c r="AW15" s="202">
        <f aca="true" t="shared" si="12" ref="AW15:AW78">N15+U15+AB15+AI15+AP15</f>
        <v>0</v>
      </c>
      <c r="AX15" s="202">
        <f aca="true" t="shared" si="13" ref="AX15:AX78">O15+V15+AC15+AJ15+AQ15</f>
        <v>0</v>
      </c>
      <c r="AY15" s="202">
        <f aca="true" t="shared" si="14" ref="AY15:AY78">P15+W15+AD15+AK15+AR15</f>
        <v>0</v>
      </c>
      <c r="AZ15" s="202">
        <f aca="true" t="shared" si="15" ref="AZ15:AZ78">Q15+X15+AE15+AL15+AS15</f>
        <v>0</v>
      </c>
    </row>
    <row r="16" spans="1:52" s="32" customFormat="1" ht="31.5">
      <c r="A16" s="68" t="s">
        <v>42</v>
      </c>
      <c r="B16" s="69" t="s">
        <v>43</v>
      </c>
      <c r="C16" s="216" t="s">
        <v>38</v>
      </c>
      <c r="D16" s="202">
        <f t="shared" si="2"/>
        <v>2.5</v>
      </c>
      <c r="E16" s="202">
        <f t="shared" si="3"/>
        <v>0</v>
      </c>
      <c r="F16" s="202">
        <f t="shared" si="4"/>
        <v>20.325</v>
      </c>
      <c r="G16" s="202">
        <f t="shared" si="5"/>
        <v>0</v>
      </c>
      <c r="H16" s="202">
        <f t="shared" si="6"/>
        <v>5.15</v>
      </c>
      <c r="I16" s="202">
        <f t="shared" si="7"/>
        <v>0</v>
      </c>
      <c r="J16" s="202">
        <f t="shared" si="8"/>
        <v>1555</v>
      </c>
      <c r="K16" s="202">
        <v>0</v>
      </c>
      <c r="L16" s="202">
        <v>0</v>
      </c>
      <c r="M16" s="71">
        <v>3.175</v>
      </c>
      <c r="N16" s="71">
        <v>0</v>
      </c>
      <c r="O16" s="71">
        <v>0</v>
      </c>
      <c r="P16" s="202">
        <v>0</v>
      </c>
      <c r="Q16" s="203">
        <v>560</v>
      </c>
      <c r="R16" s="202">
        <v>2.5</v>
      </c>
      <c r="S16" s="202">
        <v>0</v>
      </c>
      <c r="T16" s="71">
        <v>4.619</v>
      </c>
      <c r="U16" s="71">
        <v>0</v>
      </c>
      <c r="V16" s="71">
        <v>0</v>
      </c>
      <c r="W16" s="202">
        <v>0</v>
      </c>
      <c r="X16" s="203">
        <v>554</v>
      </c>
      <c r="Y16" s="202">
        <v>0</v>
      </c>
      <c r="Z16" s="202">
        <v>0</v>
      </c>
      <c r="AA16" s="71">
        <v>4.218</v>
      </c>
      <c r="AB16" s="71">
        <v>0</v>
      </c>
      <c r="AC16" s="71">
        <v>2.25</v>
      </c>
      <c r="AD16" s="202">
        <v>0</v>
      </c>
      <c r="AE16" s="203">
        <v>176</v>
      </c>
      <c r="AF16" s="202">
        <v>0</v>
      </c>
      <c r="AG16" s="202">
        <v>0</v>
      </c>
      <c r="AH16" s="71">
        <v>4.523</v>
      </c>
      <c r="AI16" s="71">
        <v>0</v>
      </c>
      <c r="AJ16" s="71">
        <v>0</v>
      </c>
      <c r="AK16" s="202">
        <v>0</v>
      </c>
      <c r="AL16" s="203">
        <v>136</v>
      </c>
      <c r="AM16" s="202">
        <v>0</v>
      </c>
      <c r="AN16" s="202">
        <v>0</v>
      </c>
      <c r="AO16" s="71">
        <v>3.79</v>
      </c>
      <c r="AP16" s="71">
        <v>0</v>
      </c>
      <c r="AQ16" s="71">
        <v>2.9</v>
      </c>
      <c r="AR16" s="202">
        <v>0</v>
      </c>
      <c r="AS16" s="203">
        <v>129</v>
      </c>
      <c r="AT16" s="202">
        <f t="shared" si="9"/>
        <v>2.5</v>
      </c>
      <c r="AU16" s="202">
        <f t="shared" si="10"/>
        <v>0</v>
      </c>
      <c r="AV16" s="202">
        <f t="shared" si="11"/>
        <v>20.325</v>
      </c>
      <c r="AW16" s="202">
        <f t="shared" si="12"/>
        <v>0</v>
      </c>
      <c r="AX16" s="202">
        <f t="shared" si="13"/>
        <v>5.15</v>
      </c>
      <c r="AY16" s="202">
        <f t="shared" si="14"/>
        <v>0</v>
      </c>
      <c r="AZ16" s="202">
        <f t="shared" si="15"/>
        <v>1555</v>
      </c>
    </row>
    <row r="17" spans="1:52" s="32" customFormat="1" ht="47.25">
      <c r="A17" s="68" t="s">
        <v>44</v>
      </c>
      <c r="B17" s="69" t="s">
        <v>45</v>
      </c>
      <c r="C17" s="216" t="s">
        <v>38</v>
      </c>
      <c r="D17" s="202">
        <f t="shared" si="2"/>
        <v>0</v>
      </c>
      <c r="E17" s="202">
        <f t="shared" si="3"/>
        <v>0</v>
      </c>
      <c r="F17" s="202">
        <f t="shared" si="4"/>
        <v>0</v>
      </c>
      <c r="G17" s="202">
        <f t="shared" si="5"/>
        <v>0</v>
      </c>
      <c r="H17" s="202">
        <f t="shared" si="6"/>
        <v>0</v>
      </c>
      <c r="I17" s="202">
        <f t="shared" si="7"/>
        <v>0</v>
      </c>
      <c r="J17" s="202">
        <f t="shared" si="8"/>
        <v>0</v>
      </c>
      <c r="K17" s="202">
        <v>0</v>
      </c>
      <c r="L17" s="202">
        <v>0</v>
      </c>
      <c r="M17" s="71">
        <v>0</v>
      </c>
      <c r="N17" s="71">
        <v>0</v>
      </c>
      <c r="O17" s="71">
        <v>0</v>
      </c>
      <c r="P17" s="202">
        <v>0</v>
      </c>
      <c r="Q17" s="203">
        <v>0</v>
      </c>
      <c r="R17" s="202">
        <v>0</v>
      </c>
      <c r="S17" s="202">
        <v>0</v>
      </c>
      <c r="T17" s="71">
        <v>0</v>
      </c>
      <c r="U17" s="71">
        <v>0</v>
      </c>
      <c r="V17" s="71">
        <v>0</v>
      </c>
      <c r="W17" s="202">
        <v>0</v>
      </c>
      <c r="X17" s="203">
        <v>0</v>
      </c>
      <c r="Y17" s="202">
        <v>0</v>
      </c>
      <c r="Z17" s="202">
        <v>0</v>
      </c>
      <c r="AA17" s="71">
        <v>0</v>
      </c>
      <c r="AB17" s="71">
        <v>0</v>
      </c>
      <c r="AC17" s="71">
        <v>0</v>
      </c>
      <c r="AD17" s="202">
        <v>0</v>
      </c>
      <c r="AE17" s="203">
        <v>0</v>
      </c>
      <c r="AF17" s="202">
        <v>0</v>
      </c>
      <c r="AG17" s="202">
        <v>0</v>
      </c>
      <c r="AH17" s="71">
        <v>0</v>
      </c>
      <c r="AI17" s="71">
        <v>0</v>
      </c>
      <c r="AJ17" s="71">
        <v>0</v>
      </c>
      <c r="AK17" s="202">
        <v>0</v>
      </c>
      <c r="AL17" s="203">
        <v>0</v>
      </c>
      <c r="AM17" s="202">
        <v>0</v>
      </c>
      <c r="AN17" s="202">
        <v>0</v>
      </c>
      <c r="AO17" s="71">
        <v>0</v>
      </c>
      <c r="AP17" s="71">
        <v>0</v>
      </c>
      <c r="AQ17" s="71">
        <v>0</v>
      </c>
      <c r="AR17" s="202">
        <v>0</v>
      </c>
      <c r="AS17" s="203">
        <v>0</v>
      </c>
      <c r="AT17" s="202">
        <f t="shared" si="9"/>
        <v>0</v>
      </c>
      <c r="AU17" s="202">
        <f t="shared" si="10"/>
        <v>0</v>
      </c>
      <c r="AV17" s="202">
        <f t="shared" si="11"/>
        <v>0</v>
      </c>
      <c r="AW17" s="202">
        <f t="shared" si="12"/>
        <v>0</v>
      </c>
      <c r="AX17" s="202">
        <f t="shared" si="13"/>
        <v>0</v>
      </c>
      <c r="AY17" s="202">
        <f t="shared" si="14"/>
        <v>0</v>
      </c>
      <c r="AZ17" s="202">
        <f t="shared" si="15"/>
        <v>0</v>
      </c>
    </row>
    <row r="18" spans="1:52" s="32" customFormat="1" ht="31.5">
      <c r="A18" s="68" t="s">
        <v>46</v>
      </c>
      <c r="B18" s="69" t="s">
        <v>47</v>
      </c>
      <c r="C18" s="216" t="s">
        <v>38</v>
      </c>
      <c r="D18" s="202">
        <f t="shared" si="2"/>
        <v>0</v>
      </c>
      <c r="E18" s="202">
        <f t="shared" si="3"/>
        <v>0</v>
      </c>
      <c r="F18" s="202">
        <f t="shared" si="4"/>
        <v>0</v>
      </c>
      <c r="G18" s="202">
        <f t="shared" si="5"/>
        <v>0</v>
      </c>
      <c r="H18" s="202">
        <f t="shared" si="6"/>
        <v>0.75</v>
      </c>
      <c r="I18" s="202">
        <f t="shared" si="7"/>
        <v>0</v>
      </c>
      <c r="J18" s="202">
        <f t="shared" si="8"/>
        <v>0</v>
      </c>
      <c r="K18" s="202">
        <v>0</v>
      </c>
      <c r="L18" s="202">
        <v>0</v>
      </c>
      <c r="M18" s="71">
        <v>0</v>
      </c>
      <c r="N18" s="71">
        <v>0</v>
      </c>
      <c r="O18" s="71">
        <v>0</v>
      </c>
      <c r="P18" s="202">
        <v>0</v>
      </c>
      <c r="Q18" s="203">
        <v>0</v>
      </c>
      <c r="R18" s="202">
        <v>0</v>
      </c>
      <c r="S18" s="202">
        <v>0</v>
      </c>
      <c r="T18" s="71">
        <v>0</v>
      </c>
      <c r="U18" s="71">
        <v>0</v>
      </c>
      <c r="V18" s="71">
        <v>0.75</v>
      </c>
      <c r="W18" s="202">
        <v>0</v>
      </c>
      <c r="X18" s="203">
        <v>0</v>
      </c>
      <c r="Y18" s="202">
        <v>0</v>
      </c>
      <c r="Z18" s="202">
        <v>0</v>
      </c>
      <c r="AA18" s="71">
        <v>0</v>
      </c>
      <c r="AB18" s="71">
        <v>0</v>
      </c>
      <c r="AC18" s="71">
        <v>0</v>
      </c>
      <c r="AD18" s="202">
        <v>0</v>
      </c>
      <c r="AE18" s="203">
        <v>0</v>
      </c>
      <c r="AF18" s="202">
        <v>0</v>
      </c>
      <c r="AG18" s="202">
        <v>0</v>
      </c>
      <c r="AH18" s="71">
        <v>0</v>
      </c>
      <c r="AI18" s="71">
        <v>0</v>
      </c>
      <c r="AJ18" s="71">
        <v>0</v>
      </c>
      <c r="AK18" s="202">
        <v>0</v>
      </c>
      <c r="AL18" s="203">
        <v>0</v>
      </c>
      <c r="AM18" s="202">
        <v>0</v>
      </c>
      <c r="AN18" s="202">
        <v>0</v>
      </c>
      <c r="AO18" s="71">
        <v>0</v>
      </c>
      <c r="AP18" s="71">
        <v>0</v>
      </c>
      <c r="AQ18" s="71">
        <v>0</v>
      </c>
      <c r="AR18" s="202">
        <v>0</v>
      </c>
      <c r="AS18" s="203">
        <v>0</v>
      </c>
      <c r="AT18" s="202">
        <f t="shared" si="9"/>
        <v>0</v>
      </c>
      <c r="AU18" s="202">
        <f t="shared" si="10"/>
        <v>0</v>
      </c>
      <c r="AV18" s="202">
        <f t="shared" si="11"/>
        <v>0</v>
      </c>
      <c r="AW18" s="202">
        <f t="shared" si="12"/>
        <v>0</v>
      </c>
      <c r="AX18" s="202">
        <f t="shared" si="13"/>
        <v>0.75</v>
      </c>
      <c r="AY18" s="202">
        <f t="shared" si="14"/>
        <v>0</v>
      </c>
      <c r="AZ18" s="202">
        <f t="shared" si="15"/>
        <v>0</v>
      </c>
    </row>
    <row r="19" spans="1:52" s="32" customFormat="1" ht="31.5">
      <c r="A19" s="68" t="s">
        <v>48</v>
      </c>
      <c r="B19" s="69" t="s">
        <v>49</v>
      </c>
      <c r="C19" s="216" t="s">
        <v>38</v>
      </c>
      <c r="D19" s="202">
        <f t="shared" si="2"/>
        <v>0</v>
      </c>
      <c r="E19" s="202">
        <f t="shared" si="3"/>
        <v>0</v>
      </c>
      <c r="F19" s="202">
        <f t="shared" si="4"/>
        <v>0</v>
      </c>
      <c r="G19" s="202">
        <f t="shared" si="5"/>
        <v>0</v>
      </c>
      <c r="H19" s="202">
        <f t="shared" si="6"/>
        <v>0</v>
      </c>
      <c r="I19" s="202">
        <f t="shared" si="7"/>
        <v>0</v>
      </c>
      <c r="J19" s="202">
        <f t="shared" si="8"/>
        <v>0</v>
      </c>
      <c r="K19" s="202">
        <v>0</v>
      </c>
      <c r="L19" s="202">
        <v>0</v>
      </c>
      <c r="M19" s="71">
        <v>0</v>
      </c>
      <c r="N19" s="71">
        <v>0</v>
      </c>
      <c r="O19" s="71">
        <v>0</v>
      </c>
      <c r="P19" s="202">
        <v>0</v>
      </c>
      <c r="Q19" s="203">
        <v>0</v>
      </c>
      <c r="R19" s="202">
        <v>0</v>
      </c>
      <c r="S19" s="202">
        <v>0</v>
      </c>
      <c r="T19" s="71">
        <v>0</v>
      </c>
      <c r="U19" s="71">
        <v>0</v>
      </c>
      <c r="V19" s="71">
        <v>0</v>
      </c>
      <c r="W19" s="202">
        <v>0</v>
      </c>
      <c r="X19" s="203">
        <v>0</v>
      </c>
      <c r="Y19" s="202">
        <v>0</v>
      </c>
      <c r="Z19" s="202">
        <v>0</v>
      </c>
      <c r="AA19" s="71">
        <v>0</v>
      </c>
      <c r="AB19" s="71">
        <v>0</v>
      </c>
      <c r="AC19" s="71">
        <v>0</v>
      </c>
      <c r="AD19" s="202">
        <v>0</v>
      </c>
      <c r="AE19" s="203">
        <v>0</v>
      </c>
      <c r="AF19" s="202">
        <v>0</v>
      </c>
      <c r="AG19" s="202">
        <v>0</v>
      </c>
      <c r="AH19" s="71">
        <v>0</v>
      </c>
      <c r="AI19" s="71">
        <v>0</v>
      </c>
      <c r="AJ19" s="71">
        <v>0</v>
      </c>
      <c r="AK19" s="202">
        <v>0</v>
      </c>
      <c r="AL19" s="203">
        <v>0</v>
      </c>
      <c r="AM19" s="202">
        <v>0</v>
      </c>
      <c r="AN19" s="202">
        <v>0</v>
      </c>
      <c r="AO19" s="71">
        <v>0</v>
      </c>
      <c r="AP19" s="71">
        <v>0</v>
      </c>
      <c r="AQ19" s="71">
        <v>0</v>
      </c>
      <c r="AR19" s="202">
        <v>0</v>
      </c>
      <c r="AS19" s="203">
        <v>0</v>
      </c>
      <c r="AT19" s="202">
        <f t="shared" si="9"/>
        <v>0</v>
      </c>
      <c r="AU19" s="202">
        <f t="shared" si="10"/>
        <v>0</v>
      </c>
      <c r="AV19" s="202">
        <f t="shared" si="11"/>
        <v>0</v>
      </c>
      <c r="AW19" s="202">
        <f t="shared" si="12"/>
        <v>0</v>
      </c>
      <c r="AX19" s="202">
        <f t="shared" si="13"/>
        <v>0</v>
      </c>
      <c r="AY19" s="202">
        <f t="shared" si="14"/>
        <v>0</v>
      </c>
      <c r="AZ19" s="202">
        <f t="shared" si="15"/>
        <v>0</v>
      </c>
    </row>
    <row r="20" spans="1:52" s="32" customFormat="1" ht="15.75">
      <c r="A20" s="68" t="s">
        <v>50</v>
      </c>
      <c r="B20" s="69" t="s">
        <v>51</v>
      </c>
      <c r="C20" s="216" t="s">
        <v>38</v>
      </c>
      <c r="D20" s="202">
        <f t="shared" si="2"/>
        <v>0</v>
      </c>
      <c r="E20" s="202">
        <f t="shared" si="3"/>
        <v>0</v>
      </c>
      <c r="F20" s="202">
        <f t="shared" si="4"/>
        <v>0</v>
      </c>
      <c r="G20" s="202">
        <f t="shared" si="5"/>
        <v>0</v>
      </c>
      <c r="H20" s="202">
        <f t="shared" si="6"/>
        <v>0</v>
      </c>
      <c r="I20" s="202">
        <f t="shared" si="7"/>
        <v>0</v>
      </c>
      <c r="J20" s="202">
        <f t="shared" si="8"/>
        <v>43</v>
      </c>
      <c r="K20" s="202">
        <v>0</v>
      </c>
      <c r="L20" s="202">
        <v>0</v>
      </c>
      <c r="M20" s="71">
        <v>0</v>
      </c>
      <c r="N20" s="71">
        <v>0</v>
      </c>
      <c r="O20" s="71">
        <v>0</v>
      </c>
      <c r="P20" s="202">
        <v>0</v>
      </c>
      <c r="Q20" s="203">
        <v>9</v>
      </c>
      <c r="R20" s="202">
        <v>0</v>
      </c>
      <c r="S20" s="202">
        <v>0</v>
      </c>
      <c r="T20" s="71">
        <v>0</v>
      </c>
      <c r="U20" s="71">
        <v>0</v>
      </c>
      <c r="V20" s="71">
        <v>0</v>
      </c>
      <c r="W20" s="202">
        <v>0</v>
      </c>
      <c r="X20" s="203">
        <v>7</v>
      </c>
      <c r="Y20" s="202">
        <v>0</v>
      </c>
      <c r="Z20" s="202">
        <v>0</v>
      </c>
      <c r="AA20" s="71">
        <v>0</v>
      </c>
      <c r="AB20" s="71">
        <v>0</v>
      </c>
      <c r="AC20" s="71">
        <v>0</v>
      </c>
      <c r="AD20" s="202">
        <v>0</v>
      </c>
      <c r="AE20" s="203">
        <v>13</v>
      </c>
      <c r="AF20" s="202">
        <v>0</v>
      </c>
      <c r="AG20" s="202">
        <v>0</v>
      </c>
      <c r="AH20" s="71">
        <v>0</v>
      </c>
      <c r="AI20" s="71">
        <v>0</v>
      </c>
      <c r="AJ20" s="71">
        <v>0</v>
      </c>
      <c r="AK20" s="202">
        <v>0</v>
      </c>
      <c r="AL20" s="203">
        <v>5</v>
      </c>
      <c r="AM20" s="202">
        <v>0</v>
      </c>
      <c r="AN20" s="202">
        <v>0</v>
      </c>
      <c r="AO20" s="71">
        <v>0</v>
      </c>
      <c r="AP20" s="71">
        <v>0</v>
      </c>
      <c r="AQ20" s="71">
        <v>0</v>
      </c>
      <c r="AR20" s="202">
        <v>0</v>
      </c>
      <c r="AS20" s="203">
        <v>9</v>
      </c>
      <c r="AT20" s="202">
        <f t="shared" si="9"/>
        <v>0</v>
      </c>
      <c r="AU20" s="202">
        <f t="shared" si="10"/>
        <v>0</v>
      </c>
      <c r="AV20" s="202">
        <f t="shared" si="11"/>
        <v>0</v>
      </c>
      <c r="AW20" s="202">
        <f t="shared" si="12"/>
        <v>0</v>
      </c>
      <c r="AX20" s="202">
        <f t="shared" si="13"/>
        <v>0</v>
      </c>
      <c r="AY20" s="202">
        <f t="shared" si="14"/>
        <v>0</v>
      </c>
      <c r="AZ20" s="202">
        <f t="shared" si="15"/>
        <v>43</v>
      </c>
    </row>
    <row r="21" spans="1:52" s="32" customFormat="1" ht="31.5">
      <c r="A21" s="68" t="s">
        <v>52</v>
      </c>
      <c r="B21" s="69" t="s">
        <v>53</v>
      </c>
      <c r="C21" s="216" t="s">
        <v>38</v>
      </c>
      <c r="D21" s="202">
        <f t="shared" si="2"/>
        <v>2.5</v>
      </c>
      <c r="E21" s="202">
        <f t="shared" si="3"/>
        <v>0</v>
      </c>
      <c r="F21" s="202">
        <f t="shared" si="4"/>
        <v>20.325</v>
      </c>
      <c r="G21" s="202">
        <f t="shared" si="5"/>
        <v>0</v>
      </c>
      <c r="H21" s="202">
        <f t="shared" si="6"/>
        <v>5.15</v>
      </c>
      <c r="I21" s="202">
        <f t="shared" si="7"/>
        <v>0</v>
      </c>
      <c r="J21" s="202">
        <f t="shared" si="8"/>
        <v>1555</v>
      </c>
      <c r="K21" s="202">
        <v>0</v>
      </c>
      <c r="L21" s="202">
        <v>0</v>
      </c>
      <c r="M21" s="71">
        <v>3.175</v>
      </c>
      <c r="N21" s="71">
        <v>0</v>
      </c>
      <c r="O21" s="71">
        <v>0</v>
      </c>
      <c r="P21" s="202">
        <v>0</v>
      </c>
      <c r="Q21" s="203">
        <v>560</v>
      </c>
      <c r="R21" s="202">
        <v>2.5</v>
      </c>
      <c r="S21" s="202">
        <v>0</v>
      </c>
      <c r="T21" s="71">
        <v>4.619</v>
      </c>
      <c r="U21" s="71">
        <v>0</v>
      </c>
      <c r="V21" s="71">
        <v>0</v>
      </c>
      <c r="W21" s="202">
        <v>0</v>
      </c>
      <c r="X21" s="203">
        <v>554</v>
      </c>
      <c r="Y21" s="202">
        <v>0</v>
      </c>
      <c r="Z21" s="202">
        <v>0</v>
      </c>
      <c r="AA21" s="71">
        <v>4.218</v>
      </c>
      <c r="AB21" s="71">
        <v>0</v>
      </c>
      <c r="AC21" s="71">
        <v>2.25</v>
      </c>
      <c r="AD21" s="202">
        <v>0</v>
      </c>
      <c r="AE21" s="203">
        <v>176</v>
      </c>
      <c r="AF21" s="202">
        <v>0</v>
      </c>
      <c r="AG21" s="202">
        <v>0</v>
      </c>
      <c r="AH21" s="71">
        <v>4.523</v>
      </c>
      <c r="AI21" s="71">
        <v>0</v>
      </c>
      <c r="AJ21" s="71">
        <v>0</v>
      </c>
      <c r="AK21" s="202">
        <v>0</v>
      </c>
      <c r="AL21" s="203">
        <v>136</v>
      </c>
      <c r="AM21" s="202">
        <v>0</v>
      </c>
      <c r="AN21" s="202">
        <v>0</v>
      </c>
      <c r="AO21" s="71">
        <v>3.79</v>
      </c>
      <c r="AP21" s="71">
        <v>0</v>
      </c>
      <c r="AQ21" s="71">
        <v>2.9</v>
      </c>
      <c r="AR21" s="202">
        <v>0</v>
      </c>
      <c r="AS21" s="203">
        <v>129</v>
      </c>
      <c r="AT21" s="202">
        <f t="shared" si="9"/>
        <v>2.5</v>
      </c>
      <c r="AU21" s="202">
        <f t="shared" si="10"/>
        <v>0</v>
      </c>
      <c r="AV21" s="202">
        <f t="shared" si="11"/>
        <v>20.325</v>
      </c>
      <c r="AW21" s="202">
        <f t="shared" si="12"/>
        <v>0</v>
      </c>
      <c r="AX21" s="202">
        <f t="shared" si="13"/>
        <v>5.15</v>
      </c>
      <c r="AY21" s="202">
        <f t="shared" si="14"/>
        <v>0</v>
      </c>
      <c r="AZ21" s="202">
        <f t="shared" si="15"/>
        <v>1555</v>
      </c>
    </row>
    <row r="22" spans="1:52" s="32" customFormat="1" ht="47.25">
      <c r="A22" s="68" t="s">
        <v>54</v>
      </c>
      <c r="B22" s="69" t="s">
        <v>55</v>
      </c>
      <c r="C22" s="216" t="s">
        <v>38</v>
      </c>
      <c r="D22" s="202">
        <f t="shared" si="2"/>
        <v>2.5</v>
      </c>
      <c r="E22" s="202">
        <f t="shared" si="3"/>
        <v>0</v>
      </c>
      <c r="F22" s="202">
        <f t="shared" si="4"/>
        <v>0</v>
      </c>
      <c r="G22" s="202">
        <f t="shared" si="5"/>
        <v>0</v>
      </c>
      <c r="H22" s="202">
        <f t="shared" si="6"/>
        <v>0</v>
      </c>
      <c r="I22" s="202">
        <f t="shared" si="7"/>
        <v>0</v>
      </c>
      <c r="J22" s="202">
        <f t="shared" si="8"/>
        <v>306</v>
      </c>
      <c r="K22" s="202">
        <v>0</v>
      </c>
      <c r="L22" s="202">
        <v>0</v>
      </c>
      <c r="M22" s="71">
        <v>0</v>
      </c>
      <c r="N22" s="71">
        <v>0</v>
      </c>
      <c r="O22" s="71">
        <v>0</v>
      </c>
      <c r="P22" s="202">
        <v>0</v>
      </c>
      <c r="Q22" s="203">
        <v>44</v>
      </c>
      <c r="R22" s="202">
        <v>2.5</v>
      </c>
      <c r="S22" s="202">
        <v>0</v>
      </c>
      <c r="T22" s="71">
        <v>0</v>
      </c>
      <c r="U22" s="71">
        <v>0</v>
      </c>
      <c r="V22" s="71">
        <v>0</v>
      </c>
      <c r="W22" s="202">
        <v>0</v>
      </c>
      <c r="X22" s="203">
        <v>22</v>
      </c>
      <c r="Y22" s="202">
        <v>0</v>
      </c>
      <c r="Z22" s="202">
        <v>0</v>
      </c>
      <c r="AA22" s="71">
        <v>0</v>
      </c>
      <c r="AB22" s="71">
        <v>0</v>
      </c>
      <c r="AC22" s="71">
        <v>0</v>
      </c>
      <c r="AD22" s="202">
        <v>0</v>
      </c>
      <c r="AE22" s="203">
        <v>40</v>
      </c>
      <c r="AF22" s="202">
        <v>0</v>
      </c>
      <c r="AG22" s="202">
        <v>0</v>
      </c>
      <c r="AH22" s="71">
        <v>0</v>
      </c>
      <c r="AI22" s="71">
        <v>0</v>
      </c>
      <c r="AJ22" s="71">
        <v>0</v>
      </c>
      <c r="AK22" s="202">
        <v>0</v>
      </c>
      <c r="AL22" s="203">
        <v>77</v>
      </c>
      <c r="AM22" s="202">
        <v>0</v>
      </c>
      <c r="AN22" s="202">
        <v>0</v>
      </c>
      <c r="AO22" s="71">
        <v>0</v>
      </c>
      <c r="AP22" s="71">
        <v>0</v>
      </c>
      <c r="AQ22" s="71">
        <v>0</v>
      </c>
      <c r="AR22" s="202">
        <v>0</v>
      </c>
      <c r="AS22" s="203">
        <v>123</v>
      </c>
      <c r="AT22" s="202">
        <f t="shared" si="9"/>
        <v>2.5</v>
      </c>
      <c r="AU22" s="202">
        <f t="shared" si="10"/>
        <v>0</v>
      </c>
      <c r="AV22" s="202">
        <f t="shared" si="11"/>
        <v>0</v>
      </c>
      <c r="AW22" s="202">
        <f t="shared" si="12"/>
        <v>0</v>
      </c>
      <c r="AX22" s="202">
        <f t="shared" si="13"/>
        <v>0</v>
      </c>
      <c r="AY22" s="202">
        <f t="shared" si="14"/>
        <v>0</v>
      </c>
      <c r="AZ22" s="202">
        <f t="shared" si="15"/>
        <v>306</v>
      </c>
    </row>
    <row r="23" spans="1:52" s="32" customFormat="1" ht="31.5">
      <c r="A23" s="68" t="s">
        <v>56</v>
      </c>
      <c r="B23" s="69" t="s">
        <v>57</v>
      </c>
      <c r="C23" s="216" t="s">
        <v>38</v>
      </c>
      <c r="D23" s="202">
        <f t="shared" si="2"/>
        <v>0</v>
      </c>
      <c r="E23" s="202">
        <f t="shared" si="3"/>
        <v>0</v>
      </c>
      <c r="F23" s="202">
        <f t="shared" si="4"/>
        <v>0</v>
      </c>
      <c r="G23" s="202">
        <f t="shared" si="5"/>
        <v>0</v>
      </c>
      <c r="H23" s="202">
        <f t="shared" si="6"/>
        <v>0</v>
      </c>
      <c r="I23" s="202">
        <f t="shared" si="7"/>
        <v>0</v>
      </c>
      <c r="J23" s="202">
        <f t="shared" si="8"/>
        <v>0</v>
      </c>
      <c r="K23" s="202">
        <v>0</v>
      </c>
      <c r="L23" s="202">
        <v>0</v>
      </c>
      <c r="M23" s="71">
        <v>0</v>
      </c>
      <c r="N23" s="71">
        <v>0</v>
      </c>
      <c r="O23" s="71">
        <v>0</v>
      </c>
      <c r="P23" s="202">
        <v>0</v>
      </c>
      <c r="Q23" s="203">
        <v>0</v>
      </c>
      <c r="R23" s="202">
        <v>0</v>
      </c>
      <c r="S23" s="202">
        <v>0</v>
      </c>
      <c r="T23" s="71">
        <v>0</v>
      </c>
      <c r="U23" s="71">
        <v>0</v>
      </c>
      <c r="V23" s="71">
        <v>0</v>
      </c>
      <c r="W23" s="202">
        <v>0</v>
      </c>
      <c r="X23" s="203">
        <v>0</v>
      </c>
      <c r="Y23" s="202">
        <v>0</v>
      </c>
      <c r="Z23" s="202">
        <v>0</v>
      </c>
      <c r="AA23" s="71">
        <v>0</v>
      </c>
      <c r="AB23" s="71">
        <v>0</v>
      </c>
      <c r="AC23" s="71">
        <v>0</v>
      </c>
      <c r="AD23" s="202">
        <v>0</v>
      </c>
      <c r="AE23" s="203">
        <v>0</v>
      </c>
      <c r="AF23" s="202">
        <v>0</v>
      </c>
      <c r="AG23" s="202">
        <v>0</v>
      </c>
      <c r="AH23" s="71">
        <v>0</v>
      </c>
      <c r="AI23" s="71">
        <v>0</v>
      </c>
      <c r="AJ23" s="71">
        <v>0</v>
      </c>
      <c r="AK23" s="202">
        <v>0</v>
      </c>
      <c r="AL23" s="203">
        <v>0</v>
      </c>
      <c r="AM23" s="202">
        <v>0</v>
      </c>
      <c r="AN23" s="202">
        <v>0</v>
      </c>
      <c r="AO23" s="71">
        <v>0</v>
      </c>
      <c r="AP23" s="71">
        <v>0</v>
      </c>
      <c r="AQ23" s="71">
        <v>0</v>
      </c>
      <c r="AR23" s="202">
        <v>0</v>
      </c>
      <c r="AS23" s="203">
        <v>0</v>
      </c>
      <c r="AT23" s="202">
        <f t="shared" si="9"/>
        <v>0</v>
      </c>
      <c r="AU23" s="202">
        <f t="shared" si="10"/>
        <v>0</v>
      </c>
      <c r="AV23" s="202">
        <f t="shared" si="11"/>
        <v>0</v>
      </c>
      <c r="AW23" s="202">
        <f t="shared" si="12"/>
        <v>0</v>
      </c>
      <c r="AX23" s="202">
        <f t="shared" si="13"/>
        <v>0</v>
      </c>
      <c r="AY23" s="202">
        <f t="shared" si="14"/>
        <v>0</v>
      </c>
      <c r="AZ23" s="202">
        <f t="shared" si="15"/>
        <v>0</v>
      </c>
    </row>
    <row r="24" spans="1:52" s="32" customFormat="1" ht="47.25">
      <c r="A24" s="68" t="s">
        <v>58</v>
      </c>
      <c r="B24" s="69" t="s">
        <v>59</v>
      </c>
      <c r="C24" s="216" t="s">
        <v>38</v>
      </c>
      <c r="D24" s="202">
        <f t="shared" si="2"/>
        <v>2.5</v>
      </c>
      <c r="E24" s="202">
        <f t="shared" si="3"/>
        <v>0</v>
      </c>
      <c r="F24" s="202">
        <f t="shared" si="4"/>
        <v>0</v>
      </c>
      <c r="G24" s="202">
        <f t="shared" si="5"/>
        <v>0</v>
      </c>
      <c r="H24" s="202">
        <f t="shared" si="6"/>
        <v>0</v>
      </c>
      <c r="I24" s="202">
        <f t="shared" si="7"/>
        <v>0</v>
      </c>
      <c r="J24" s="202">
        <f t="shared" si="8"/>
        <v>306</v>
      </c>
      <c r="K24" s="202">
        <v>0</v>
      </c>
      <c r="L24" s="202">
        <v>0</v>
      </c>
      <c r="M24" s="71">
        <v>0</v>
      </c>
      <c r="N24" s="71">
        <v>0</v>
      </c>
      <c r="O24" s="71">
        <v>0</v>
      </c>
      <c r="P24" s="202">
        <v>0</v>
      </c>
      <c r="Q24" s="203">
        <v>44</v>
      </c>
      <c r="R24" s="202">
        <v>2.5</v>
      </c>
      <c r="S24" s="202">
        <v>0</v>
      </c>
      <c r="T24" s="71">
        <v>0</v>
      </c>
      <c r="U24" s="71">
        <v>0</v>
      </c>
      <c r="V24" s="71">
        <v>0</v>
      </c>
      <c r="W24" s="202">
        <v>0</v>
      </c>
      <c r="X24" s="203">
        <v>22</v>
      </c>
      <c r="Y24" s="202">
        <v>0</v>
      </c>
      <c r="Z24" s="202">
        <v>0</v>
      </c>
      <c r="AA24" s="71">
        <v>0</v>
      </c>
      <c r="AB24" s="71">
        <v>0</v>
      </c>
      <c r="AC24" s="71">
        <v>0</v>
      </c>
      <c r="AD24" s="202">
        <v>0</v>
      </c>
      <c r="AE24" s="203">
        <v>40</v>
      </c>
      <c r="AF24" s="202">
        <v>0</v>
      </c>
      <c r="AG24" s="202">
        <v>0</v>
      </c>
      <c r="AH24" s="71">
        <v>0</v>
      </c>
      <c r="AI24" s="71">
        <v>0</v>
      </c>
      <c r="AJ24" s="71">
        <v>0</v>
      </c>
      <c r="AK24" s="202">
        <v>0</v>
      </c>
      <c r="AL24" s="203">
        <v>77</v>
      </c>
      <c r="AM24" s="202">
        <v>0</v>
      </c>
      <c r="AN24" s="202">
        <v>0</v>
      </c>
      <c r="AO24" s="71">
        <v>0</v>
      </c>
      <c r="AP24" s="71">
        <v>0</v>
      </c>
      <c r="AQ24" s="71">
        <v>0</v>
      </c>
      <c r="AR24" s="202">
        <v>0</v>
      </c>
      <c r="AS24" s="203">
        <v>123</v>
      </c>
      <c r="AT24" s="202">
        <f t="shared" si="9"/>
        <v>2.5</v>
      </c>
      <c r="AU24" s="202">
        <f t="shared" si="10"/>
        <v>0</v>
      </c>
      <c r="AV24" s="202">
        <f t="shared" si="11"/>
        <v>0</v>
      </c>
      <c r="AW24" s="202">
        <f t="shared" si="12"/>
        <v>0</v>
      </c>
      <c r="AX24" s="202">
        <f t="shared" si="13"/>
        <v>0</v>
      </c>
      <c r="AY24" s="202">
        <f t="shared" si="14"/>
        <v>0</v>
      </c>
      <c r="AZ24" s="202">
        <f t="shared" si="15"/>
        <v>306</v>
      </c>
    </row>
    <row r="25" spans="1:52" s="32" customFormat="1" ht="31.5">
      <c r="A25" s="68" t="s">
        <v>60</v>
      </c>
      <c r="B25" s="172" t="s">
        <v>61</v>
      </c>
      <c r="C25" s="216" t="s">
        <v>38</v>
      </c>
      <c r="D25" s="202">
        <f t="shared" si="2"/>
        <v>2.5</v>
      </c>
      <c r="E25" s="202">
        <f t="shared" si="3"/>
        <v>0</v>
      </c>
      <c r="F25" s="202">
        <f t="shared" si="4"/>
        <v>0</v>
      </c>
      <c r="G25" s="202">
        <f t="shared" si="5"/>
        <v>0</v>
      </c>
      <c r="H25" s="202">
        <f t="shared" si="6"/>
        <v>0</v>
      </c>
      <c r="I25" s="202">
        <f t="shared" si="7"/>
        <v>0</v>
      </c>
      <c r="J25" s="202">
        <f t="shared" si="8"/>
        <v>229</v>
      </c>
      <c r="K25" s="202">
        <v>0</v>
      </c>
      <c r="L25" s="202">
        <v>0</v>
      </c>
      <c r="M25" s="71">
        <v>0</v>
      </c>
      <c r="N25" s="71">
        <v>0</v>
      </c>
      <c r="O25" s="71">
        <v>0</v>
      </c>
      <c r="P25" s="202">
        <v>0</v>
      </c>
      <c r="Q25" s="203">
        <v>44</v>
      </c>
      <c r="R25" s="202">
        <v>2.5</v>
      </c>
      <c r="S25" s="202">
        <v>0</v>
      </c>
      <c r="T25" s="71">
        <v>0</v>
      </c>
      <c r="U25" s="71">
        <v>0</v>
      </c>
      <c r="V25" s="71">
        <v>0</v>
      </c>
      <c r="W25" s="202">
        <v>0</v>
      </c>
      <c r="X25" s="203">
        <v>16</v>
      </c>
      <c r="Y25" s="202">
        <v>0</v>
      </c>
      <c r="Z25" s="202">
        <v>0</v>
      </c>
      <c r="AA25" s="71">
        <v>0</v>
      </c>
      <c r="AB25" s="71">
        <v>0</v>
      </c>
      <c r="AC25" s="71">
        <v>0</v>
      </c>
      <c r="AD25" s="202">
        <v>0</v>
      </c>
      <c r="AE25" s="203">
        <v>10</v>
      </c>
      <c r="AF25" s="202">
        <v>0</v>
      </c>
      <c r="AG25" s="202">
        <v>0</v>
      </c>
      <c r="AH25" s="71">
        <v>0</v>
      </c>
      <c r="AI25" s="71">
        <v>0</v>
      </c>
      <c r="AJ25" s="71">
        <v>0</v>
      </c>
      <c r="AK25" s="202">
        <v>0</v>
      </c>
      <c r="AL25" s="203">
        <v>77</v>
      </c>
      <c r="AM25" s="202">
        <v>0</v>
      </c>
      <c r="AN25" s="202">
        <v>0</v>
      </c>
      <c r="AO25" s="71">
        <v>0</v>
      </c>
      <c r="AP25" s="71">
        <v>0</v>
      </c>
      <c r="AQ25" s="71">
        <v>0</v>
      </c>
      <c r="AR25" s="202">
        <v>0</v>
      </c>
      <c r="AS25" s="203">
        <v>82</v>
      </c>
      <c r="AT25" s="202">
        <f t="shared" si="9"/>
        <v>2.5</v>
      </c>
      <c r="AU25" s="202">
        <f t="shared" si="10"/>
        <v>0</v>
      </c>
      <c r="AV25" s="202">
        <f t="shared" si="11"/>
        <v>0</v>
      </c>
      <c r="AW25" s="202">
        <f t="shared" si="12"/>
        <v>0</v>
      </c>
      <c r="AX25" s="202">
        <f t="shared" si="13"/>
        <v>0</v>
      </c>
      <c r="AY25" s="202">
        <f t="shared" si="14"/>
        <v>0</v>
      </c>
      <c r="AZ25" s="202">
        <f t="shared" si="15"/>
        <v>229</v>
      </c>
    </row>
    <row r="26" spans="1:52" ht="53.25" customHeight="1">
      <c r="A26" s="195" t="s">
        <v>62</v>
      </c>
      <c r="B26" s="232" t="s">
        <v>63</v>
      </c>
      <c r="C26" s="285" t="s">
        <v>39</v>
      </c>
      <c r="D26" s="166">
        <f t="shared" si="2"/>
        <v>0</v>
      </c>
      <c r="E26" s="166">
        <f t="shared" si="3"/>
        <v>0</v>
      </c>
      <c r="F26" s="166">
        <f t="shared" si="4"/>
        <v>0</v>
      </c>
      <c r="G26" s="166">
        <f t="shared" si="5"/>
        <v>0</v>
      </c>
      <c r="H26" s="166">
        <f t="shared" si="6"/>
        <v>0</v>
      </c>
      <c r="I26" s="166">
        <f t="shared" si="7"/>
        <v>0</v>
      </c>
      <c r="J26" s="166">
        <f t="shared" si="8"/>
        <v>44</v>
      </c>
      <c r="K26" s="166">
        <v>0</v>
      </c>
      <c r="L26" s="166">
        <v>0</v>
      </c>
      <c r="M26" s="220">
        <v>0</v>
      </c>
      <c r="N26" s="220">
        <v>0</v>
      </c>
      <c r="O26" s="220">
        <v>0</v>
      </c>
      <c r="P26" s="166">
        <v>0</v>
      </c>
      <c r="Q26" s="289">
        <v>44</v>
      </c>
      <c r="R26" s="166">
        <v>0</v>
      </c>
      <c r="S26" s="166">
        <v>0</v>
      </c>
      <c r="T26" s="220">
        <v>0</v>
      </c>
      <c r="U26" s="220">
        <v>0</v>
      </c>
      <c r="V26" s="220">
        <v>0</v>
      </c>
      <c r="W26" s="166">
        <v>0</v>
      </c>
      <c r="X26" s="289">
        <v>0</v>
      </c>
      <c r="Y26" s="166">
        <v>0</v>
      </c>
      <c r="Z26" s="166">
        <v>0</v>
      </c>
      <c r="AA26" s="220">
        <v>0</v>
      </c>
      <c r="AB26" s="220">
        <v>0</v>
      </c>
      <c r="AC26" s="220">
        <v>0</v>
      </c>
      <c r="AD26" s="166">
        <v>0</v>
      </c>
      <c r="AE26" s="289">
        <v>0</v>
      </c>
      <c r="AF26" s="166">
        <v>0</v>
      </c>
      <c r="AG26" s="166">
        <v>0</v>
      </c>
      <c r="AH26" s="220">
        <v>0</v>
      </c>
      <c r="AI26" s="220">
        <v>0</v>
      </c>
      <c r="AJ26" s="220">
        <v>0</v>
      </c>
      <c r="AK26" s="166">
        <v>0</v>
      </c>
      <c r="AL26" s="289">
        <v>0</v>
      </c>
      <c r="AM26" s="166">
        <v>0</v>
      </c>
      <c r="AN26" s="166">
        <v>0</v>
      </c>
      <c r="AO26" s="220">
        <v>0</v>
      </c>
      <c r="AP26" s="220">
        <v>0</v>
      </c>
      <c r="AQ26" s="220">
        <v>0</v>
      </c>
      <c r="AR26" s="166">
        <v>0</v>
      </c>
      <c r="AS26" s="289">
        <v>0</v>
      </c>
      <c r="AT26" s="166">
        <f t="shared" si="9"/>
        <v>0</v>
      </c>
      <c r="AU26" s="166">
        <f t="shared" si="10"/>
        <v>0</v>
      </c>
      <c r="AV26" s="166">
        <f t="shared" si="11"/>
        <v>0</v>
      </c>
      <c r="AW26" s="166">
        <f t="shared" si="12"/>
        <v>0</v>
      </c>
      <c r="AX26" s="166">
        <f t="shared" si="13"/>
        <v>0</v>
      </c>
      <c r="AY26" s="166">
        <f t="shared" si="14"/>
        <v>0</v>
      </c>
      <c r="AZ26" s="166">
        <f t="shared" si="15"/>
        <v>44</v>
      </c>
    </row>
    <row r="27" spans="1:52" ht="47.25">
      <c r="A27" s="195" t="s">
        <v>64</v>
      </c>
      <c r="B27" s="232" t="s">
        <v>65</v>
      </c>
      <c r="C27" s="285" t="s">
        <v>39</v>
      </c>
      <c r="D27" s="166">
        <f t="shared" si="2"/>
        <v>0</v>
      </c>
      <c r="E27" s="166">
        <f t="shared" si="3"/>
        <v>0</v>
      </c>
      <c r="F27" s="166">
        <f t="shared" si="4"/>
        <v>0</v>
      </c>
      <c r="G27" s="166">
        <f t="shared" si="5"/>
        <v>0</v>
      </c>
      <c r="H27" s="166">
        <f t="shared" si="6"/>
        <v>0</v>
      </c>
      <c r="I27" s="166">
        <f t="shared" si="7"/>
        <v>0</v>
      </c>
      <c r="J27" s="166">
        <f t="shared" si="8"/>
        <v>10</v>
      </c>
      <c r="K27" s="166">
        <v>0</v>
      </c>
      <c r="L27" s="166">
        <v>0</v>
      </c>
      <c r="M27" s="220">
        <v>0</v>
      </c>
      <c r="N27" s="220">
        <v>0</v>
      </c>
      <c r="O27" s="220">
        <v>0</v>
      </c>
      <c r="P27" s="166">
        <v>0</v>
      </c>
      <c r="Q27" s="289">
        <v>0</v>
      </c>
      <c r="R27" s="166">
        <v>0</v>
      </c>
      <c r="S27" s="166">
        <v>0</v>
      </c>
      <c r="T27" s="220">
        <v>0</v>
      </c>
      <c r="U27" s="220">
        <v>0</v>
      </c>
      <c r="V27" s="220">
        <v>0</v>
      </c>
      <c r="W27" s="166">
        <v>0</v>
      </c>
      <c r="X27" s="289">
        <v>0</v>
      </c>
      <c r="Y27" s="166">
        <v>0</v>
      </c>
      <c r="Z27" s="166">
        <v>0</v>
      </c>
      <c r="AA27" s="220">
        <v>0</v>
      </c>
      <c r="AB27" s="220">
        <v>0</v>
      </c>
      <c r="AC27" s="220">
        <v>0</v>
      </c>
      <c r="AD27" s="166">
        <v>0</v>
      </c>
      <c r="AE27" s="289">
        <v>10</v>
      </c>
      <c r="AF27" s="166">
        <v>0</v>
      </c>
      <c r="AG27" s="166">
        <v>0</v>
      </c>
      <c r="AH27" s="220">
        <v>0</v>
      </c>
      <c r="AI27" s="220">
        <v>0</v>
      </c>
      <c r="AJ27" s="220">
        <v>0</v>
      </c>
      <c r="AK27" s="166">
        <v>0</v>
      </c>
      <c r="AL27" s="289">
        <v>0</v>
      </c>
      <c r="AM27" s="166">
        <v>0</v>
      </c>
      <c r="AN27" s="166">
        <v>0</v>
      </c>
      <c r="AO27" s="220">
        <v>0</v>
      </c>
      <c r="AP27" s="220">
        <v>0</v>
      </c>
      <c r="AQ27" s="220">
        <v>0</v>
      </c>
      <c r="AR27" s="166">
        <v>0</v>
      </c>
      <c r="AS27" s="289">
        <v>0</v>
      </c>
      <c r="AT27" s="166">
        <f t="shared" si="9"/>
        <v>0</v>
      </c>
      <c r="AU27" s="166">
        <f t="shared" si="10"/>
        <v>0</v>
      </c>
      <c r="AV27" s="166">
        <f t="shared" si="11"/>
        <v>0</v>
      </c>
      <c r="AW27" s="166">
        <f t="shared" si="12"/>
        <v>0</v>
      </c>
      <c r="AX27" s="166">
        <f t="shared" si="13"/>
        <v>0</v>
      </c>
      <c r="AY27" s="166">
        <f t="shared" si="14"/>
        <v>0</v>
      </c>
      <c r="AZ27" s="166">
        <f t="shared" si="15"/>
        <v>10</v>
      </c>
    </row>
    <row r="28" spans="1:52" ht="31.5">
      <c r="A28" s="195" t="s">
        <v>66</v>
      </c>
      <c r="B28" s="232" t="s">
        <v>67</v>
      </c>
      <c r="C28" s="285" t="s">
        <v>39</v>
      </c>
      <c r="D28" s="166">
        <f t="shared" si="2"/>
        <v>0</v>
      </c>
      <c r="E28" s="166">
        <f t="shared" si="3"/>
        <v>0</v>
      </c>
      <c r="F28" s="166">
        <f t="shared" si="4"/>
        <v>0</v>
      </c>
      <c r="G28" s="166">
        <f t="shared" si="5"/>
        <v>0</v>
      </c>
      <c r="H28" s="166">
        <f t="shared" si="6"/>
        <v>0</v>
      </c>
      <c r="I28" s="166">
        <f t="shared" si="7"/>
        <v>0</v>
      </c>
      <c r="J28" s="166">
        <f t="shared" si="8"/>
        <v>42</v>
      </c>
      <c r="K28" s="166">
        <v>0</v>
      </c>
      <c r="L28" s="166">
        <v>0</v>
      </c>
      <c r="M28" s="220">
        <v>0</v>
      </c>
      <c r="N28" s="220">
        <v>0</v>
      </c>
      <c r="O28" s="220">
        <v>0</v>
      </c>
      <c r="P28" s="166">
        <v>0</v>
      </c>
      <c r="Q28" s="289">
        <v>0</v>
      </c>
      <c r="R28" s="166">
        <v>0</v>
      </c>
      <c r="S28" s="166">
        <v>0</v>
      </c>
      <c r="T28" s="220">
        <v>0</v>
      </c>
      <c r="U28" s="220">
        <v>0</v>
      </c>
      <c r="V28" s="220">
        <v>0</v>
      </c>
      <c r="W28" s="166">
        <v>0</v>
      </c>
      <c r="X28" s="289">
        <v>0</v>
      </c>
      <c r="Y28" s="166">
        <v>0</v>
      </c>
      <c r="Z28" s="166">
        <v>0</v>
      </c>
      <c r="AA28" s="220">
        <v>0</v>
      </c>
      <c r="AB28" s="220">
        <v>0</v>
      </c>
      <c r="AC28" s="220">
        <v>0</v>
      </c>
      <c r="AD28" s="166">
        <v>0</v>
      </c>
      <c r="AE28" s="289">
        <v>0</v>
      </c>
      <c r="AF28" s="166">
        <v>0</v>
      </c>
      <c r="AG28" s="166">
        <v>0</v>
      </c>
      <c r="AH28" s="220">
        <v>0</v>
      </c>
      <c r="AI28" s="220">
        <v>0</v>
      </c>
      <c r="AJ28" s="220">
        <v>0</v>
      </c>
      <c r="AK28" s="166">
        <v>0</v>
      </c>
      <c r="AL28" s="289">
        <v>42</v>
      </c>
      <c r="AM28" s="166">
        <v>0</v>
      </c>
      <c r="AN28" s="166">
        <v>0</v>
      </c>
      <c r="AO28" s="220">
        <v>0</v>
      </c>
      <c r="AP28" s="220">
        <v>0</v>
      </c>
      <c r="AQ28" s="220">
        <v>0</v>
      </c>
      <c r="AR28" s="166">
        <v>0</v>
      </c>
      <c r="AS28" s="289">
        <v>0</v>
      </c>
      <c r="AT28" s="166">
        <f t="shared" si="9"/>
        <v>0</v>
      </c>
      <c r="AU28" s="166">
        <f t="shared" si="10"/>
        <v>0</v>
      </c>
      <c r="AV28" s="166">
        <f t="shared" si="11"/>
        <v>0</v>
      </c>
      <c r="AW28" s="166">
        <f t="shared" si="12"/>
        <v>0</v>
      </c>
      <c r="AX28" s="166">
        <f t="shared" si="13"/>
        <v>0</v>
      </c>
      <c r="AY28" s="166">
        <f t="shared" si="14"/>
        <v>0</v>
      </c>
      <c r="AZ28" s="166">
        <f t="shared" si="15"/>
        <v>42</v>
      </c>
    </row>
    <row r="29" spans="1:52" ht="47.25">
      <c r="A29" s="195" t="s">
        <v>68</v>
      </c>
      <c r="B29" s="232" t="s">
        <v>212</v>
      </c>
      <c r="C29" s="285" t="s">
        <v>39</v>
      </c>
      <c r="D29" s="166">
        <f t="shared" si="2"/>
        <v>0</v>
      </c>
      <c r="E29" s="166">
        <f t="shared" si="3"/>
        <v>0</v>
      </c>
      <c r="F29" s="166">
        <f t="shared" si="4"/>
        <v>0</v>
      </c>
      <c r="G29" s="166">
        <f t="shared" si="5"/>
        <v>0</v>
      </c>
      <c r="H29" s="166">
        <f t="shared" si="6"/>
        <v>0</v>
      </c>
      <c r="I29" s="166">
        <f t="shared" si="7"/>
        <v>0</v>
      </c>
      <c r="J29" s="166">
        <f t="shared" si="8"/>
        <v>8</v>
      </c>
      <c r="K29" s="166">
        <v>0</v>
      </c>
      <c r="L29" s="166">
        <v>0</v>
      </c>
      <c r="M29" s="220">
        <v>0</v>
      </c>
      <c r="N29" s="220">
        <v>0</v>
      </c>
      <c r="O29" s="220">
        <v>0</v>
      </c>
      <c r="P29" s="166">
        <v>0</v>
      </c>
      <c r="Q29" s="289">
        <v>0</v>
      </c>
      <c r="R29" s="166">
        <v>0</v>
      </c>
      <c r="S29" s="166">
        <v>0</v>
      </c>
      <c r="T29" s="220">
        <v>0</v>
      </c>
      <c r="U29" s="220">
        <v>0</v>
      </c>
      <c r="V29" s="220">
        <v>0</v>
      </c>
      <c r="W29" s="166">
        <v>0</v>
      </c>
      <c r="X29" s="289">
        <v>8</v>
      </c>
      <c r="Y29" s="166">
        <v>0</v>
      </c>
      <c r="Z29" s="166">
        <v>0</v>
      </c>
      <c r="AA29" s="220">
        <v>0</v>
      </c>
      <c r="AB29" s="220">
        <v>0</v>
      </c>
      <c r="AC29" s="220">
        <v>0</v>
      </c>
      <c r="AD29" s="166">
        <v>0</v>
      </c>
      <c r="AE29" s="289">
        <v>0</v>
      </c>
      <c r="AF29" s="166">
        <v>0</v>
      </c>
      <c r="AG29" s="166">
        <v>0</v>
      </c>
      <c r="AH29" s="220">
        <v>0</v>
      </c>
      <c r="AI29" s="220">
        <v>0</v>
      </c>
      <c r="AJ29" s="220">
        <v>0</v>
      </c>
      <c r="AK29" s="166">
        <v>0</v>
      </c>
      <c r="AL29" s="289">
        <v>0</v>
      </c>
      <c r="AM29" s="166">
        <v>0</v>
      </c>
      <c r="AN29" s="166">
        <v>0</v>
      </c>
      <c r="AO29" s="220">
        <v>0</v>
      </c>
      <c r="AP29" s="220">
        <v>0</v>
      </c>
      <c r="AQ29" s="220">
        <v>0</v>
      </c>
      <c r="AR29" s="166">
        <v>0</v>
      </c>
      <c r="AS29" s="289">
        <v>0</v>
      </c>
      <c r="AT29" s="166">
        <f t="shared" si="9"/>
        <v>0</v>
      </c>
      <c r="AU29" s="166">
        <f t="shared" si="10"/>
        <v>0</v>
      </c>
      <c r="AV29" s="166">
        <f t="shared" si="11"/>
        <v>0</v>
      </c>
      <c r="AW29" s="166">
        <f t="shared" si="12"/>
        <v>0</v>
      </c>
      <c r="AX29" s="166">
        <f t="shared" si="13"/>
        <v>0</v>
      </c>
      <c r="AY29" s="166">
        <f t="shared" si="14"/>
        <v>0</v>
      </c>
      <c r="AZ29" s="166">
        <f t="shared" si="15"/>
        <v>8</v>
      </c>
    </row>
    <row r="30" spans="1:52" ht="47.25">
      <c r="A30" s="195" t="s">
        <v>70</v>
      </c>
      <c r="B30" s="232" t="s">
        <v>213</v>
      </c>
      <c r="C30" s="285" t="s">
        <v>39</v>
      </c>
      <c r="D30" s="166">
        <f t="shared" si="2"/>
        <v>0</v>
      </c>
      <c r="E30" s="166">
        <f t="shared" si="3"/>
        <v>0</v>
      </c>
      <c r="F30" s="166">
        <f t="shared" si="4"/>
        <v>0</v>
      </c>
      <c r="G30" s="166">
        <f t="shared" si="5"/>
        <v>0</v>
      </c>
      <c r="H30" s="166">
        <f t="shared" si="6"/>
        <v>0</v>
      </c>
      <c r="I30" s="166">
        <f t="shared" si="7"/>
        <v>0</v>
      </c>
      <c r="J30" s="166">
        <f t="shared" si="8"/>
        <v>7</v>
      </c>
      <c r="K30" s="166">
        <v>0</v>
      </c>
      <c r="L30" s="166">
        <v>0</v>
      </c>
      <c r="M30" s="220">
        <v>0</v>
      </c>
      <c r="N30" s="220">
        <v>0</v>
      </c>
      <c r="O30" s="220">
        <v>0</v>
      </c>
      <c r="P30" s="166">
        <v>0</v>
      </c>
      <c r="Q30" s="289">
        <v>0</v>
      </c>
      <c r="R30" s="166">
        <v>0</v>
      </c>
      <c r="S30" s="166">
        <v>0</v>
      </c>
      <c r="T30" s="220">
        <v>0</v>
      </c>
      <c r="U30" s="220">
        <v>0</v>
      </c>
      <c r="V30" s="220">
        <v>0</v>
      </c>
      <c r="W30" s="166">
        <v>0</v>
      </c>
      <c r="X30" s="289">
        <v>0</v>
      </c>
      <c r="Y30" s="166">
        <v>0</v>
      </c>
      <c r="Z30" s="166">
        <v>0</v>
      </c>
      <c r="AA30" s="220">
        <v>0</v>
      </c>
      <c r="AB30" s="220">
        <v>0</v>
      </c>
      <c r="AC30" s="220">
        <v>0</v>
      </c>
      <c r="AD30" s="166">
        <v>0</v>
      </c>
      <c r="AE30" s="289">
        <v>0</v>
      </c>
      <c r="AF30" s="166">
        <v>0</v>
      </c>
      <c r="AG30" s="166">
        <v>0</v>
      </c>
      <c r="AH30" s="220">
        <v>0</v>
      </c>
      <c r="AI30" s="220">
        <v>0</v>
      </c>
      <c r="AJ30" s="220">
        <v>0</v>
      </c>
      <c r="AK30" s="166">
        <v>0</v>
      </c>
      <c r="AL30" s="289">
        <v>0</v>
      </c>
      <c r="AM30" s="166">
        <v>0</v>
      </c>
      <c r="AN30" s="166">
        <v>0</v>
      </c>
      <c r="AO30" s="220">
        <v>0</v>
      </c>
      <c r="AP30" s="220">
        <v>0</v>
      </c>
      <c r="AQ30" s="220">
        <v>0</v>
      </c>
      <c r="AR30" s="166">
        <v>0</v>
      </c>
      <c r="AS30" s="289">
        <v>7</v>
      </c>
      <c r="AT30" s="166">
        <f t="shared" si="9"/>
        <v>0</v>
      </c>
      <c r="AU30" s="166">
        <f t="shared" si="10"/>
        <v>0</v>
      </c>
      <c r="AV30" s="166">
        <f t="shared" si="11"/>
        <v>0</v>
      </c>
      <c r="AW30" s="166">
        <f t="shared" si="12"/>
        <v>0</v>
      </c>
      <c r="AX30" s="166">
        <f t="shared" si="13"/>
        <v>0</v>
      </c>
      <c r="AY30" s="166">
        <f t="shared" si="14"/>
        <v>0</v>
      </c>
      <c r="AZ30" s="166">
        <f t="shared" si="15"/>
        <v>7</v>
      </c>
    </row>
    <row r="31" spans="1:52" ht="31.5">
      <c r="A31" s="195" t="s">
        <v>72</v>
      </c>
      <c r="B31" s="232" t="s">
        <v>73</v>
      </c>
      <c r="C31" s="285" t="s">
        <v>39</v>
      </c>
      <c r="D31" s="166">
        <f t="shared" si="2"/>
        <v>0</v>
      </c>
      <c r="E31" s="166">
        <f t="shared" si="3"/>
        <v>0</v>
      </c>
      <c r="F31" s="166">
        <f t="shared" si="4"/>
        <v>0</v>
      </c>
      <c r="G31" s="166">
        <f t="shared" si="5"/>
        <v>0</v>
      </c>
      <c r="H31" s="166">
        <f t="shared" si="6"/>
        <v>0</v>
      </c>
      <c r="I31" s="166">
        <f t="shared" si="7"/>
        <v>0</v>
      </c>
      <c r="J31" s="166">
        <f t="shared" si="8"/>
        <v>27</v>
      </c>
      <c r="K31" s="166">
        <v>0</v>
      </c>
      <c r="L31" s="166">
        <v>0</v>
      </c>
      <c r="M31" s="220">
        <v>0</v>
      </c>
      <c r="N31" s="220">
        <v>0</v>
      </c>
      <c r="O31" s="220">
        <v>0</v>
      </c>
      <c r="P31" s="166">
        <v>0</v>
      </c>
      <c r="Q31" s="289">
        <v>0</v>
      </c>
      <c r="R31" s="166">
        <v>0</v>
      </c>
      <c r="S31" s="166">
        <v>0</v>
      </c>
      <c r="T31" s="220">
        <v>0</v>
      </c>
      <c r="U31" s="220">
        <v>0</v>
      </c>
      <c r="V31" s="220">
        <v>0</v>
      </c>
      <c r="W31" s="166">
        <v>0</v>
      </c>
      <c r="X31" s="289">
        <v>0</v>
      </c>
      <c r="Y31" s="166">
        <v>0</v>
      </c>
      <c r="Z31" s="166">
        <v>0</v>
      </c>
      <c r="AA31" s="220">
        <v>0</v>
      </c>
      <c r="AB31" s="220">
        <v>0</v>
      </c>
      <c r="AC31" s="220">
        <v>0</v>
      </c>
      <c r="AD31" s="166">
        <v>0</v>
      </c>
      <c r="AE31" s="289">
        <v>0</v>
      </c>
      <c r="AF31" s="166">
        <v>0</v>
      </c>
      <c r="AG31" s="166">
        <v>0</v>
      </c>
      <c r="AH31" s="220">
        <v>0</v>
      </c>
      <c r="AI31" s="220">
        <v>0</v>
      </c>
      <c r="AJ31" s="220">
        <v>0</v>
      </c>
      <c r="AK31" s="166">
        <v>0</v>
      </c>
      <c r="AL31" s="289">
        <v>0</v>
      </c>
      <c r="AM31" s="166">
        <v>0</v>
      </c>
      <c r="AN31" s="166">
        <v>0</v>
      </c>
      <c r="AO31" s="220">
        <v>0</v>
      </c>
      <c r="AP31" s="220">
        <v>0</v>
      </c>
      <c r="AQ31" s="220">
        <v>0</v>
      </c>
      <c r="AR31" s="166">
        <v>0</v>
      </c>
      <c r="AS31" s="289">
        <v>27</v>
      </c>
      <c r="AT31" s="166">
        <f t="shared" si="9"/>
        <v>0</v>
      </c>
      <c r="AU31" s="166">
        <f t="shared" si="10"/>
        <v>0</v>
      </c>
      <c r="AV31" s="166">
        <f t="shared" si="11"/>
        <v>0</v>
      </c>
      <c r="AW31" s="166">
        <f t="shared" si="12"/>
        <v>0</v>
      </c>
      <c r="AX31" s="166">
        <f t="shared" si="13"/>
        <v>0</v>
      </c>
      <c r="AY31" s="166">
        <f t="shared" si="14"/>
        <v>0</v>
      </c>
      <c r="AZ31" s="166">
        <f t="shared" si="15"/>
        <v>27</v>
      </c>
    </row>
    <row r="32" spans="1:52" ht="31.5">
      <c r="A32" s="195" t="s">
        <v>74</v>
      </c>
      <c r="B32" s="232" t="s">
        <v>75</v>
      </c>
      <c r="C32" s="285" t="s">
        <v>39</v>
      </c>
      <c r="D32" s="166">
        <f t="shared" si="2"/>
        <v>0</v>
      </c>
      <c r="E32" s="166">
        <f t="shared" si="3"/>
        <v>0</v>
      </c>
      <c r="F32" s="166">
        <f t="shared" si="4"/>
        <v>0</v>
      </c>
      <c r="G32" s="166">
        <f t="shared" si="5"/>
        <v>0</v>
      </c>
      <c r="H32" s="166">
        <f t="shared" si="6"/>
        <v>0</v>
      </c>
      <c r="I32" s="166">
        <f t="shared" si="7"/>
        <v>0</v>
      </c>
      <c r="J32" s="166">
        <f t="shared" si="8"/>
        <v>48</v>
      </c>
      <c r="K32" s="166">
        <v>0</v>
      </c>
      <c r="L32" s="166">
        <v>0</v>
      </c>
      <c r="M32" s="220">
        <v>0</v>
      </c>
      <c r="N32" s="220">
        <v>0</v>
      </c>
      <c r="O32" s="220">
        <v>0</v>
      </c>
      <c r="P32" s="166">
        <v>0</v>
      </c>
      <c r="Q32" s="289">
        <v>0</v>
      </c>
      <c r="R32" s="166">
        <v>0</v>
      </c>
      <c r="S32" s="166">
        <v>0</v>
      </c>
      <c r="T32" s="220">
        <v>0</v>
      </c>
      <c r="U32" s="220">
        <v>0</v>
      </c>
      <c r="V32" s="220">
        <v>0</v>
      </c>
      <c r="W32" s="166">
        <v>0</v>
      </c>
      <c r="X32" s="289">
        <v>0</v>
      </c>
      <c r="Y32" s="166">
        <v>0</v>
      </c>
      <c r="Z32" s="166">
        <v>0</v>
      </c>
      <c r="AA32" s="220">
        <v>0</v>
      </c>
      <c r="AB32" s="220">
        <v>0</v>
      </c>
      <c r="AC32" s="220">
        <v>0</v>
      </c>
      <c r="AD32" s="166">
        <v>0</v>
      </c>
      <c r="AE32" s="289">
        <v>0</v>
      </c>
      <c r="AF32" s="166">
        <v>0</v>
      </c>
      <c r="AG32" s="166">
        <v>0</v>
      </c>
      <c r="AH32" s="220">
        <v>0</v>
      </c>
      <c r="AI32" s="220">
        <v>0</v>
      </c>
      <c r="AJ32" s="220">
        <v>0</v>
      </c>
      <c r="AK32" s="166">
        <v>0</v>
      </c>
      <c r="AL32" s="289">
        <v>0</v>
      </c>
      <c r="AM32" s="166">
        <v>0</v>
      </c>
      <c r="AN32" s="166">
        <v>0</v>
      </c>
      <c r="AO32" s="220">
        <v>0</v>
      </c>
      <c r="AP32" s="220">
        <v>0</v>
      </c>
      <c r="AQ32" s="220">
        <v>0</v>
      </c>
      <c r="AR32" s="166">
        <v>0</v>
      </c>
      <c r="AS32" s="289">
        <v>48</v>
      </c>
      <c r="AT32" s="166">
        <f t="shared" si="9"/>
        <v>0</v>
      </c>
      <c r="AU32" s="166">
        <f t="shared" si="10"/>
        <v>0</v>
      </c>
      <c r="AV32" s="166">
        <f t="shared" si="11"/>
        <v>0</v>
      </c>
      <c r="AW32" s="166">
        <f t="shared" si="12"/>
        <v>0</v>
      </c>
      <c r="AX32" s="166">
        <f t="shared" si="13"/>
        <v>0</v>
      </c>
      <c r="AY32" s="166">
        <f t="shared" si="14"/>
        <v>0</v>
      </c>
      <c r="AZ32" s="166">
        <f t="shared" si="15"/>
        <v>48</v>
      </c>
    </row>
    <row r="33" spans="1:52" ht="31.5">
      <c r="A33" s="195" t="s">
        <v>76</v>
      </c>
      <c r="B33" s="232" t="s">
        <v>77</v>
      </c>
      <c r="C33" s="285" t="s">
        <v>39</v>
      </c>
      <c r="D33" s="166">
        <f t="shared" si="2"/>
        <v>0</v>
      </c>
      <c r="E33" s="166">
        <f t="shared" si="3"/>
        <v>0</v>
      </c>
      <c r="F33" s="166">
        <f t="shared" si="4"/>
        <v>0</v>
      </c>
      <c r="G33" s="166">
        <f t="shared" si="5"/>
        <v>0</v>
      </c>
      <c r="H33" s="166">
        <f t="shared" si="6"/>
        <v>0</v>
      </c>
      <c r="I33" s="166">
        <f t="shared" si="7"/>
        <v>0</v>
      </c>
      <c r="J33" s="166">
        <f t="shared" si="8"/>
        <v>35</v>
      </c>
      <c r="K33" s="166">
        <v>0</v>
      </c>
      <c r="L33" s="166">
        <v>0</v>
      </c>
      <c r="M33" s="220">
        <v>0</v>
      </c>
      <c r="N33" s="220">
        <v>0</v>
      </c>
      <c r="O33" s="220">
        <v>0</v>
      </c>
      <c r="P33" s="166">
        <v>0</v>
      </c>
      <c r="Q33" s="289">
        <v>0</v>
      </c>
      <c r="R33" s="166">
        <v>0</v>
      </c>
      <c r="S33" s="166">
        <v>0</v>
      </c>
      <c r="T33" s="220">
        <v>0</v>
      </c>
      <c r="U33" s="220">
        <v>0</v>
      </c>
      <c r="V33" s="220">
        <v>0</v>
      </c>
      <c r="W33" s="166">
        <v>0</v>
      </c>
      <c r="X33" s="289">
        <v>0</v>
      </c>
      <c r="Y33" s="166">
        <v>0</v>
      </c>
      <c r="Z33" s="166">
        <v>0</v>
      </c>
      <c r="AA33" s="220">
        <v>0</v>
      </c>
      <c r="AB33" s="220">
        <v>0</v>
      </c>
      <c r="AC33" s="220">
        <v>0</v>
      </c>
      <c r="AD33" s="166">
        <v>0</v>
      </c>
      <c r="AE33" s="289">
        <v>0</v>
      </c>
      <c r="AF33" s="166">
        <v>0</v>
      </c>
      <c r="AG33" s="166">
        <v>0</v>
      </c>
      <c r="AH33" s="220">
        <v>0</v>
      </c>
      <c r="AI33" s="220">
        <v>0</v>
      </c>
      <c r="AJ33" s="220">
        <v>0</v>
      </c>
      <c r="AK33" s="166">
        <v>0</v>
      </c>
      <c r="AL33" s="289">
        <v>35</v>
      </c>
      <c r="AM33" s="166">
        <v>0</v>
      </c>
      <c r="AN33" s="166">
        <v>0</v>
      </c>
      <c r="AO33" s="220">
        <v>0</v>
      </c>
      <c r="AP33" s="220">
        <v>0</v>
      </c>
      <c r="AQ33" s="220">
        <v>0</v>
      </c>
      <c r="AR33" s="166">
        <v>0</v>
      </c>
      <c r="AS33" s="289">
        <v>0</v>
      </c>
      <c r="AT33" s="166">
        <f t="shared" si="9"/>
        <v>0</v>
      </c>
      <c r="AU33" s="166">
        <f t="shared" si="10"/>
        <v>0</v>
      </c>
      <c r="AV33" s="166">
        <f t="shared" si="11"/>
        <v>0</v>
      </c>
      <c r="AW33" s="166">
        <f t="shared" si="12"/>
        <v>0</v>
      </c>
      <c r="AX33" s="166">
        <f t="shared" si="13"/>
        <v>0</v>
      </c>
      <c r="AY33" s="166">
        <f t="shared" si="14"/>
        <v>0</v>
      </c>
      <c r="AZ33" s="166">
        <f t="shared" si="15"/>
        <v>35</v>
      </c>
    </row>
    <row r="34" spans="1:52" ht="35.25" customHeight="1">
      <c r="A34" s="195" t="s">
        <v>78</v>
      </c>
      <c r="B34" s="232" t="s">
        <v>79</v>
      </c>
      <c r="C34" s="285" t="s">
        <v>39</v>
      </c>
      <c r="D34" s="166">
        <f t="shared" si="2"/>
        <v>0</v>
      </c>
      <c r="E34" s="166">
        <f t="shared" si="3"/>
        <v>0</v>
      </c>
      <c r="F34" s="166">
        <f t="shared" si="4"/>
        <v>0</v>
      </c>
      <c r="G34" s="166">
        <f t="shared" si="5"/>
        <v>0</v>
      </c>
      <c r="H34" s="166">
        <f t="shared" si="6"/>
        <v>0</v>
      </c>
      <c r="I34" s="166">
        <f t="shared" si="7"/>
        <v>0</v>
      </c>
      <c r="J34" s="166">
        <f t="shared" si="8"/>
        <v>6</v>
      </c>
      <c r="K34" s="166">
        <v>0</v>
      </c>
      <c r="L34" s="166">
        <v>0</v>
      </c>
      <c r="M34" s="220">
        <v>0</v>
      </c>
      <c r="N34" s="220">
        <v>0</v>
      </c>
      <c r="O34" s="220">
        <v>0</v>
      </c>
      <c r="P34" s="166">
        <v>0</v>
      </c>
      <c r="Q34" s="289">
        <v>0</v>
      </c>
      <c r="R34" s="166">
        <v>0</v>
      </c>
      <c r="S34" s="166">
        <v>0</v>
      </c>
      <c r="T34" s="220">
        <v>0</v>
      </c>
      <c r="U34" s="220">
        <v>0</v>
      </c>
      <c r="V34" s="220">
        <v>0</v>
      </c>
      <c r="W34" s="166">
        <v>0</v>
      </c>
      <c r="X34" s="289">
        <v>6</v>
      </c>
      <c r="Y34" s="166">
        <v>0</v>
      </c>
      <c r="Z34" s="166">
        <v>0</v>
      </c>
      <c r="AA34" s="220">
        <v>0</v>
      </c>
      <c r="AB34" s="220">
        <v>0</v>
      </c>
      <c r="AC34" s="220">
        <v>0</v>
      </c>
      <c r="AD34" s="166">
        <v>0</v>
      </c>
      <c r="AE34" s="289">
        <v>0</v>
      </c>
      <c r="AF34" s="166">
        <v>0</v>
      </c>
      <c r="AG34" s="166">
        <v>0</v>
      </c>
      <c r="AH34" s="220">
        <v>0</v>
      </c>
      <c r="AI34" s="220">
        <v>0</v>
      </c>
      <c r="AJ34" s="220">
        <v>0</v>
      </c>
      <c r="AK34" s="166">
        <v>0</v>
      </c>
      <c r="AL34" s="289">
        <v>0</v>
      </c>
      <c r="AM34" s="166">
        <v>0</v>
      </c>
      <c r="AN34" s="166">
        <v>0</v>
      </c>
      <c r="AO34" s="220">
        <v>0</v>
      </c>
      <c r="AP34" s="220">
        <v>0</v>
      </c>
      <c r="AQ34" s="220">
        <v>0</v>
      </c>
      <c r="AR34" s="166">
        <v>0</v>
      </c>
      <c r="AS34" s="289">
        <v>0</v>
      </c>
      <c r="AT34" s="166">
        <f t="shared" si="9"/>
        <v>0</v>
      </c>
      <c r="AU34" s="166">
        <f t="shared" si="10"/>
        <v>0</v>
      </c>
      <c r="AV34" s="166">
        <f t="shared" si="11"/>
        <v>0</v>
      </c>
      <c r="AW34" s="166">
        <f t="shared" si="12"/>
        <v>0</v>
      </c>
      <c r="AX34" s="166">
        <f t="shared" si="13"/>
        <v>0</v>
      </c>
      <c r="AY34" s="166">
        <f t="shared" si="14"/>
        <v>0</v>
      </c>
      <c r="AZ34" s="166">
        <f t="shared" si="15"/>
        <v>6</v>
      </c>
    </row>
    <row r="35" spans="1:52" ht="47.25">
      <c r="A35" s="195" t="s">
        <v>80</v>
      </c>
      <c r="B35" s="232" t="s">
        <v>214</v>
      </c>
      <c r="C35" s="285" t="s">
        <v>39</v>
      </c>
      <c r="D35" s="166">
        <f t="shared" si="2"/>
        <v>2.5</v>
      </c>
      <c r="E35" s="166">
        <f t="shared" si="3"/>
        <v>0</v>
      </c>
      <c r="F35" s="166">
        <f t="shared" si="4"/>
        <v>0</v>
      </c>
      <c r="G35" s="166">
        <f t="shared" si="5"/>
        <v>0</v>
      </c>
      <c r="H35" s="166">
        <f t="shared" si="6"/>
        <v>0</v>
      </c>
      <c r="I35" s="166">
        <f t="shared" si="7"/>
        <v>0</v>
      </c>
      <c r="J35" s="166">
        <f t="shared" si="8"/>
        <v>2</v>
      </c>
      <c r="K35" s="166">
        <v>0</v>
      </c>
      <c r="L35" s="166">
        <v>0</v>
      </c>
      <c r="M35" s="220">
        <v>0</v>
      </c>
      <c r="N35" s="220">
        <v>0</v>
      </c>
      <c r="O35" s="220">
        <v>0</v>
      </c>
      <c r="P35" s="166">
        <v>0</v>
      </c>
      <c r="Q35" s="289">
        <v>0</v>
      </c>
      <c r="R35" s="166">
        <v>2.5</v>
      </c>
      <c r="S35" s="166">
        <v>0</v>
      </c>
      <c r="T35" s="220">
        <v>0</v>
      </c>
      <c r="U35" s="220">
        <v>0</v>
      </c>
      <c r="V35" s="220">
        <v>0</v>
      </c>
      <c r="W35" s="166">
        <v>0</v>
      </c>
      <c r="X35" s="289">
        <v>2</v>
      </c>
      <c r="Y35" s="166">
        <v>0</v>
      </c>
      <c r="Z35" s="166">
        <v>0</v>
      </c>
      <c r="AA35" s="220">
        <v>0</v>
      </c>
      <c r="AB35" s="220">
        <v>0</v>
      </c>
      <c r="AC35" s="220">
        <v>0</v>
      </c>
      <c r="AD35" s="166">
        <v>0</v>
      </c>
      <c r="AE35" s="289">
        <v>0</v>
      </c>
      <c r="AF35" s="166">
        <v>0</v>
      </c>
      <c r="AG35" s="166">
        <v>0</v>
      </c>
      <c r="AH35" s="220">
        <v>0</v>
      </c>
      <c r="AI35" s="220">
        <v>0</v>
      </c>
      <c r="AJ35" s="220">
        <v>0</v>
      </c>
      <c r="AK35" s="166">
        <v>0</v>
      </c>
      <c r="AL35" s="289">
        <v>0</v>
      </c>
      <c r="AM35" s="166">
        <v>0</v>
      </c>
      <c r="AN35" s="166">
        <v>0</v>
      </c>
      <c r="AO35" s="220">
        <v>0</v>
      </c>
      <c r="AP35" s="220">
        <v>0</v>
      </c>
      <c r="AQ35" s="220">
        <v>0</v>
      </c>
      <c r="AR35" s="166">
        <v>0</v>
      </c>
      <c r="AS35" s="289">
        <v>0</v>
      </c>
      <c r="AT35" s="166">
        <f t="shared" si="9"/>
        <v>2.5</v>
      </c>
      <c r="AU35" s="166">
        <f t="shared" si="10"/>
        <v>0</v>
      </c>
      <c r="AV35" s="166">
        <f t="shared" si="11"/>
        <v>0</v>
      </c>
      <c r="AW35" s="166">
        <f t="shared" si="12"/>
        <v>0</v>
      </c>
      <c r="AX35" s="166">
        <f t="shared" si="13"/>
        <v>0</v>
      </c>
      <c r="AY35" s="166">
        <f t="shared" si="14"/>
        <v>0</v>
      </c>
      <c r="AZ35" s="166">
        <f t="shared" si="15"/>
        <v>2</v>
      </c>
    </row>
    <row r="36" spans="1:52" s="32" customFormat="1" ht="31.5">
      <c r="A36" s="68" t="s">
        <v>82</v>
      </c>
      <c r="B36" s="172" t="s">
        <v>83</v>
      </c>
      <c r="C36" s="216" t="s">
        <v>38</v>
      </c>
      <c r="D36" s="202">
        <f t="shared" si="2"/>
        <v>0</v>
      </c>
      <c r="E36" s="202">
        <f t="shared" si="3"/>
        <v>0</v>
      </c>
      <c r="F36" s="202">
        <f t="shared" si="4"/>
        <v>0</v>
      </c>
      <c r="G36" s="202">
        <f t="shared" si="5"/>
        <v>0</v>
      </c>
      <c r="H36" s="202">
        <f t="shared" si="6"/>
        <v>0</v>
      </c>
      <c r="I36" s="202">
        <f t="shared" si="7"/>
        <v>0</v>
      </c>
      <c r="J36" s="202">
        <f t="shared" si="8"/>
        <v>77</v>
      </c>
      <c r="K36" s="202">
        <v>0</v>
      </c>
      <c r="L36" s="202">
        <v>0</v>
      </c>
      <c r="M36" s="71">
        <v>0</v>
      </c>
      <c r="N36" s="71">
        <v>0</v>
      </c>
      <c r="O36" s="71">
        <v>0</v>
      </c>
      <c r="P36" s="202">
        <v>0</v>
      </c>
      <c r="Q36" s="203">
        <v>0</v>
      </c>
      <c r="R36" s="202">
        <v>0</v>
      </c>
      <c r="S36" s="202">
        <v>0</v>
      </c>
      <c r="T36" s="71">
        <v>0</v>
      </c>
      <c r="U36" s="71">
        <v>0</v>
      </c>
      <c r="V36" s="71">
        <v>0</v>
      </c>
      <c r="W36" s="202">
        <v>0</v>
      </c>
      <c r="X36" s="203">
        <v>6</v>
      </c>
      <c r="Y36" s="202">
        <v>0</v>
      </c>
      <c r="Z36" s="202">
        <v>0</v>
      </c>
      <c r="AA36" s="71">
        <v>0</v>
      </c>
      <c r="AB36" s="71">
        <v>0</v>
      </c>
      <c r="AC36" s="71">
        <v>0</v>
      </c>
      <c r="AD36" s="202">
        <v>0</v>
      </c>
      <c r="AE36" s="203">
        <v>30</v>
      </c>
      <c r="AF36" s="202">
        <v>0</v>
      </c>
      <c r="AG36" s="202">
        <v>0</v>
      </c>
      <c r="AH36" s="71">
        <v>0</v>
      </c>
      <c r="AI36" s="71">
        <v>0</v>
      </c>
      <c r="AJ36" s="71">
        <v>0</v>
      </c>
      <c r="AK36" s="202">
        <v>0</v>
      </c>
      <c r="AL36" s="203">
        <v>0</v>
      </c>
      <c r="AM36" s="202">
        <v>0</v>
      </c>
      <c r="AN36" s="202">
        <v>0</v>
      </c>
      <c r="AO36" s="71">
        <v>0</v>
      </c>
      <c r="AP36" s="71">
        <v>0</v>
      </c>
      <c r="AQ36" s="71">
        <v>0</v>
      </c>
      <c r="AR36" s="202">
        <v>0</v>
      </c>
      <c r="AS36" s="203">
        <v>41</v>
      </c>
      <c r="AT36" s="202">
        <f t="shared" si="9"/>
        <v>0</v>
      </c>
      <c r="AU36" s="202">
        <f t="shared" si="10"/>
        <v>0</v>
      </c>
      <c r="AV36" s="202">
        <f t="shared" si="11"/>
        <v>0</v>
      </c>
      <c r="AW36" s="202">
        <f t="shared" si="12"/>
        <v>0</v>
      </c>
      <c r="AX36" s="202">
        <f t="shared" si="13"/>
        <v>0</v>
      </c>
      <c r="AY36" s="202">
        <f t="shared" si="14"/>
        <v>0</v>
      </c>
      <c r="AZ36" s="202">
        <f t="shared" si="15"/>
        <v>77</v>
      </c>
    </row>
    <row r="37" spans="1:52" ht="15.75">
      <c r="A37" s="195" t="s">
        <v>84</v>
      </c>
      <c r="B37" s="232" t="s">
        <v>85</v>
      </c>
      <c r="C37" s="285" t="s">
        <v>39</v>
      </c>
      <c r="D37" s="166">
        <f t="shared" si="2"/>
        <v>0</v>
      </c>
      <c r="E37" s="166">
        <f t="shared" si="3"/>
        <v>0</v>
      </c>
      <c r="F37" s="166">
        <f t="shared" si="4"/>
        <v>0</v>
      </c>
      <c r="G37" s="166">
        <f t="shared" si="5"/>
        <v>0</v>
      </c>
      <c r="H37" s="166">
        <f t="shared" si="6"/>
        <v>0</v>
      </c>
      <c r="I37" s="166">
        <f t="shared" si="7"/>
        <v>0</v>
      </c>
      <c r="J37" s="166">
        <f t="shared" si="8"/>
        <v>12</v>
      </c>
      <c r="K37" s="166">
        <v>0</v>
      </c>
      <c r="L37" s="166">
        <v>0</v>
      </c>
      <c r="M37" s="220">
        <v>0</v>
      </c>
      <c r="N37" s="220">
        <v>0</v>
      </c>
      <c r="O37" s="220">
        <v>0</v>
      </c>
      <c r="P37" s="166">
        <v>0</v>
      </c>
      <c r="Q37" s="289">
        <v>0</v>
      </c>
      <c r="R37" s="166">
        <v>0</v>
      </c>
      <c r="S37" s="166">
        <v>0</v>
      </c>
      <c r="T37" s="220">
        <v>0</v>
      </c>
      <c r="U37" s="220">
        <v>0</v>
      </c>
      <c r="V37" s="220">
        <v>0</v>
      </c>
      <c r="W37" s="166">
        <v>0</v>
      </c>
      <c r="X37" s="289">
        <v>0</v>
      </c>
      <c r="Y37" s="166">
        <v>0</v>
      </c>
      <c r="Z37" s="166">
        <v>0</v>
      </c>
      <c r="AA37" s="220">
        <v>0</v>
      </c>
      <c r="AB37" s="220">
        <v>0</v>
      </c>
      <c r="AC37" s="220">
        <v>0</v>
      </c>
      <c r="AD37" s="166">
        <v>0</v>
      </c>
      <c r="AE37" s="289">
        <v>12</v>
      </c>
      <c r="AF37" s="166">
        <v>0</v>
      </c>
      <c r="AG37" s="166">
        <v>0</v>
      </c>
      <c r="AH37" s="220">
        <v>0</v>
      </c>
      <c r="AI37" s="220">
        <v>0</v>
      </c>
      <c r="AJ37" s="220">
        <v>0</v>
      </c>
      <c r="AK37" s="166">
        <v>0</v>
      </c>
      <c r="AL37" s="289">
        <v>0</v>
      </c>
      <c r="AM37" s="166">
        <v>0</v>
      </c>
      <c r="AN37" s="166">
        <v>0</v>
      </c>
      <c r="AO37" s="220">
        <v>0</v>
      </c>
      <c r="AP37" s="220">
        <v>0</v>
      </c>
      <c r="AQ37" s="220">
        <v>0</v>
      </c>
      <c r="AR37" s="166">
        <v>0</v>
      </c>
      <c r="AS37" s="289">
        <v>0</v>
      </c>
      <c r="AT37" s="166">
        <f t="shared" si="9"/>
        <v>0</v>
      </c>
      <c r="AU37" s="166">
        <f t="shared" si="10"/>
        <v>0</v>
      </c>
      <c r="AV37" s="166">
        <f t="shared" si="11"/>
        <v>0</v>
      </c>
      <c r="AW37" s="166">
        <f t="shared" si="12"/>
        <v>0</v>
      </c>
      <c r="AX37" s="166">
        <f t="shared" si="13"/>
        <v>0</v>
      </c>
      <c r="AY37" s="166">
        <f t="shared" si="14"/>
        <v>0</v>
      </c>
      <c r="AZ37" s="166">
        <f t="shared" si="15"/>
        <v>12</v>
      </c>
    </row>
    <row r="38" spans="1:52" ht="15.75">
      <c r="A38" s="195" t="s">
        <v>86</v>
      </c>
      <c r="B38" s="232" t="s">
        <v>87</v>
      </c>
      <c r="C38" s="285" t="s">
        <v>39</v>
      </c>
      <c r="D38" s="166">
        <f t="shared" si="2"/>
        <v>0</v>
      </c>
      <c r="E38" s="166">
        <f t="shared" si="3"/>
        <v>0</v>
      </c>
      <c r="F38" s="166">
        <f t="shared" si="4"/>
        <v>0</v>
      </c>
      <c r="G38" s="166">
        <f t="shared" si="5"/>
        <v>0</v>
      </c>
      <c r="H38" s="166">
        <f t="shared" si="6"/>
        <v>0</v>
      </c>
      <c r="I38" s="166">
        <f t="shared" si="7"/>
        <v>0</v>
      </c>
      <c r="J38" s="166">
        <f t="shared" si="8"/>
        <v>6</v>
      </c>
      <c r="K38" s="166">
        <v>0</v>
      </c>
      <c r="L38" s="166">
        <v>0</v>
      </c>
      <c r="M38" s="220">
        <v>0</v>
      </c>
      <c r="N38" s="220">
        <v>0</v>
      </c>
      <c r="O38" s="220">
        <v>0</v>
      </c>
      <c r="P38" s="166">
        <v>0</v>
      </c>
      <c r="Q38" s="289">
        <v>0</v>
      </c>
      <c r="R38" s="166">
        <v>0</v>
      </c>
      <c r="S38" s="166">
        <v>0</v>
      </c>
      <c r="T38" s="220">
        <v>0</v>
      </c>
      <c r="U38" s="220">
        <v>0</v>
      </c>
      <c r="V38" s="220">
        <v>0</v>
      </c>
      <c r="W38" s="166">
        <v>0</v>
      </c>
      <c r="X38" s="289">
        <v>6</v>
      </c>
      <c r="Y38" s="166">
        <v>0</v>
      </c>
      <c r="Z38" s="166">
        <v>0</v>
      </c>
      <c r="AA38" s="220">
        <v>0</v>
      </c>
      <c r="AB38" s="220">
        <v>0</v>
      </c>
      <c r="AC38" s="220">
        <v>0</v>
      </c>
      <c r="AD38" s="166">
        <v>0</v>
      </c>
      <c r="AE38" s="289">
        <v>0</v>
      </c>
      <c r="AF38" s="166">
        <v>0</v>
      </c>
      <c r="AG38" s="166">
        <v>0</v>
      </c>
      <c r="AH38" s="220">
        <v>0</v>
      </c>
      <c r="AI38" s="220">
        <v>0</v>
      </c>
      <c r="AJ38" s="220">
        <v>0</v>
      </c>
      <c r="AK38" s="166">
        <v>0</v>
      </c>
      <c r="AL38" s="289">
        <v>0</v>
      </c>
      <c r="AM38" s="166">
        <v>0</v>
      </c>
      <c r="AN38" s="166">
        <v>0</v>
      </c>
      <c r="AO38" s="220">
        <v>0</v>
      </c>
      <c r="AP38" s="220">
        <v>0</v>
      </c>
      <c r="AQ38" s="220">
        <v>0</v>
      </c>
      <c r="AR38" s="166">
        <v>0</v>
      </c>
      <c r="AS38" s="289">
        <v>0</v>
      </c>
      <c r="AT38" s="166">
        <f t="shared" si="9"/>
        <v>0</v>
      </c>
      <c r="AU38" s="166">
        <f t="shared" si="10"/>
        <v>0</v>
      </c>
      <c r="AV38" s="166">
        <f t="shared" si="11"/>
        <v>0</v>
      </c>
      <c r="AW38" s="166">
        <f t="shared" si="12"/>
        <v>0</v>
      </c>
      <c r="AX38" s="166">
        <f t="shared" si="13"/>
        <v>0</v>
      </c>
      <c r="AY38" s="166">
        <f t="shared" si="14"/>
        <v>0</v>
      </c>
      <c r="AZ38" s="166">
        <f t="shared" si="15"/>
        <v>6</v>
      </c>
    </row>
    <row r="39" spans="1:52" ht="15.75">
      <c r="A39" s="195" t="s">
        <v>88</v>
      </c>
      <c r="B39" s="232" t="s">
        <v>89</v>
      </c>
      <c r="C39" s="285" t="s">
        <v>39</v>
      </c>
      <c r="D39" s="166">
        <f t="shared" si="2"/>
        <v>0</v>
      </c>
      <c r="E39" s="166">
        <f t="shared" si="3"/>
        <v>0</v>
      </c>
      <c r="F39" s="166">
        <f t="shared" si="4"/>
        <v>0</v>
      </c>
      <c r="G39" s="166">
        <f t="shared" si="5"/>
        <v>0</v>
      </c>
      <c r="H39" s="166">
        <f t="shared" si="6"/>
        <v>0</v>
      </c>
      <c r="I39" s="166">
        <f t="shared" si="7"/>
        <v>0</v>
      </c>
      <c r="J39" s="166">
        <f t="shared" si="8"/>
        <v>5</v>
      </c>
      <c r="K39" s="166">
        <v>0</v>
      </c>
      <c r="L39" s="166">
        <v>0</v>
      </c>
      <c r="M39" s="220">
        <v>0</v>
      </c>
      <c r="N39" s="220">
        <v>0</v>
      </c>
      <c r="O39" s="220">
        <v>0</v>
      </c>
      <c r="P39" s="166">
        <v>0</v>
      </c>
      <c r="Q39" s="289">
        <v>0</v>
      </c>
      <c r="R39" s="166">
        <v>0</v>
      </c>
      <c r="S39" s="166">
        <v>0</v>
      </c>
      <c r="T39" s="220">
        <v>0</v>
      </c>
      <c r="U39" s="220">
        <v>0</v>
      </c>
      <c r="V39" s="220">
        <v>0</v>
      </c>
      <c r="W39" s="166">
        <v>0</v>
      </c>
      <c r="X39" s="289">
        <v>0</v>
      </c>
      <c r="Y39" s="166">
        <v>0</v>
      </c>
      <c r="Z39" s="166">
        <v>0</v>
      </c>
      <c r="AA39" s="220">
        <v>0</v>
      </c>
      <c r="AB39" s="220">
        <v>0</v>
      </c>
      <c r="AC39" s="220">
        <v>0</v>
      </c>
      <c r="AD39" s="166">
        <v>0</v>
      </c>
      <c r="AE39" s="289">
        <v>0</v>
      </c>
      <c r="AF39" s="166">
        <v>0</v>
      </c>
      <c r="AG39" s="166">
        <v>0</v>
      </c>
      <c r="AH39" s="220">
        <v>0</v>
      </c>
      <c r="AI39" s="220">
        <v>0</v>
      </c>
      <c r="AJ39" s="220">
        <v>0</v>
      </c>
      <c r="AK39" s="166">
        <v>0</v>
      </c>
      <c r="AL39" s="289">
        <v>0</v>
      </c>
      <c r="AM39" s="166">
        <v>0</v>
      </c>
      <c r="AN39" s="166">
        <v>0</v>
      </c>
      <c r="AO39" s="220">
        <v>0</v>
      </c>
      <c r="AP39" s="220">
        <v>0</v>
      </c>
      <c r="AQ39" s="220">
        <v>0</v>
      </c>
      <c r="AR39" s="166">
        <v>0</v>
      </c>
      <c r="AS39" s="289">
        <v>5</v>
      </c>
      <c r="AT39" s="166">
        <f t="shared" si="9"/>
        <v>0</v>
      </c>
      <c r="AU39" s="166">
        <f t="shared" si="10"/>
        <v>0</v>
      </c>
      <c r="AV39" s="166">
        <f t="shared" si="11"/>
        <v>0</v>
      </c>
      <c r="AW39" s="166">
        <f t="shared" si="12"/>
        <v>0</v>
      </c>
      <c r="AX39" s="166">
        <f t="shared" si="13"/>
        <v>0</v>
      </c>
      <c r="AY39" s="166">
        <f t="shared" si="14"/>
        <v>0</v>
      </c>
      <c r="AZ39" s="166">
        <f t="shared" si="15"/>
        <v>5</v>
      </c>
    </row>
    <row r="40" spans="1:52" ht="31.5">
      <c r="A40" s="195" t="s">
        <v>90</v>
      </c>
      <c r="B40" s="232" t="s">
        <v>91</v>
      </c>
      <c r="C40" s="285" t="s">
        <v>39</v>
      </c>
      <c r="D40" s="166">
        <f t="shared" si="2"/>
        <v>0</v>
      </c>
      <c r="E40" s="166">
        <f t="shared" si="3"/>
        <v>0</v>
      </c>
      <c r="F40" s="166">
        <f t="shared" si="4"/>
        <v>0</v>
      </c>
      <c r="G40" s="166">
        <f t="shared" si="5"/>
        <v>0</v>
      </c>
      <c r="H40" s="166">
        <f t="shared" si="6"/>
        <v>0</v>
      </c>
      <c r="I40" s="166">
        <f t="shared" si="7"/>
        <v>0</v>
      </c>
      <c r="J40" s="166">
        <f t="shared" si="8"/>
        <v>18</v>
      </c>
      <c r="K40" s="166">
        <v>0</v>
      </c>
      <c r="L40" s="166">
        <v>0</v>
      </c>
      <c r="M40" s="220">
        <v>0</v>
      </c>
      <c r="N40" s="220">
        <v>0</v>
      </c>
      <c r="O40" s="220">
        <v>0</v>
      </c>
      <c r="P40" s="166">
        <v>0</v>
      </c>
      <c r="Q40" s="289">
        <v>0</v>
      </c>
      <c r="R40" s="166">
        <v>0</v>
      </c>
      <c r="S40" s="166">
        <v>0</v>
      </c>
      <c r="T40" s="220">
        <v>0</v>
      </c>
      <c r="U40" s="220">
        <v>0</v>
      </c>
      <c r="V40" s="220">
        <v>0</v>
      </c>
      <c r="W40" s="166">
        <v>0</v>
      </c>
      <c r="X40" s="289">
        <v>0</v>
      </c>
      <c r="Y40" s="166">
        <v>0</v>
      </c>
      <c r="Z40" s="166">
        <v>0</v>
      </c>
      <c r="AA40" s="220">
        <v>0</v>
      </c>
      <c r="AB40" s="220">
        <v>0</v>
      </c>
      <c r="AC40" s="220">
        <v>0</v>
      </c>
      <c r="AD40" s="166">
        <v>0</v>
      </c>
      <c r="AE40" s="289">
        <v>0</v>
      </c>
      <c r="AF40" s="166">
        <v>0</v>
      </c>
      <c r="AG40" s="166">
        <v>0</v>
      </c>
      <c r="AH40" s="220">
        <v>0</v>
      </c>
      <c r="AI40" s="220">
        <v>0</v>
      </c>
      <c r="AJ40" s="220">
        <v>0</v>
      </c>
      <c r="AK40" s="166">
        <v>0</v>
      </c>
      <c r="AL40" s="289">
        <v>0</v>
      </c>
      <c r="AM40" s="166">
        <v>0</v>
      </c>
      <c r="AN40" s="166">
        <v>0</v>
      </c>
      <c r="AO40" s="220">
        <v>0</v>
      </c>
      <c r="AP40" s="220">
        <v>0</v>
      </c>
      <c r="AQ40" s="220">
        <v>0</v>
      </c>
      <c r="AR40" s="166">
        <v>0</v>
      </c>
      <c r="AS40" s="289">
        <v>18</v>
      </c>
      <c r="AT40" s="166">
        <f t="shared" si="9"/>
        <v>0</v>
      </c>
      <c r="AU40" s="166">
        <f t="shared" si="10"/>
        <v>0</v>
      </c>
      <c r="AV40" s="166">
        <f t="shared" si="11"/>
        <v>0</v>
      </c>
      <c r="AW40" s="166">
        <f t="shared" si="12"/>
        <v>0</v>
      </c>
      <c r="AX40" s="166">
        <f t="shared" si="13"/>
        <v>0</v>
      </c>
      <c r="AY40" s="166">
        <f t="shared" si="14"/>
        <v>0</v>
      </c>
      <c r="AZ40" s="166">
        <f t="shared" si="15"/>
        <v>18</v>
      </c>
    </row>
    <row r="41" spans="1:52" ht="31.5">
      <c r="A41" s="195" t="s">
        <v>92</v>
      </c>
      <c r="B41" s="232" t="s">
        <v>93</v>
      </c>
      <c r="C41" s="285" t="s">
        <v>39</v>
      </c>
      <c r="D41" s="166">
        <f t="shared" si="2"/>
        <v>0</v>
      </c>
      <c r="E41" s="166">
        <f t="shared" si="3"/>
        <v>0</v>
      </c>
      <c r="F41" s="166">
        <f t="shared" si="4"/>
        <v>0</v>
      </c>
      <c r="G41" s="166">
        <f t="shared" si="5"/>
        <v>0</v>
      </c>
      <c r="H41" s="166">
        <f t="shared" si="6"/>
        <v>0</v>
      </c>
      <c r="I41" s="166">
        <f t="shared" si="7"/>
        <v>0</v>
      </c>
      <c r="J41" s="166">
        <f t="shared" si="8"/>
        <v>18</v>
      </c>
      <c r="K41" s="166">
        <v>0</v>
      </c>
      <c r="L41" s="166">
        <v>0</v>
      </c>
      <c r="M41" s="220">
        <v>0</v>
      </c>
      <c r="N41" s="220">
        <v>0</v>
      </c>
      <c r="O41" s="220">
        <v>0</v>
      </c>
      <c r="P41" s="166">
        <v>0</v>
      </c>
      <c r="Q41" s="289">
        <v>0</v>
      </c>
      <c r="R41" s="166">
        <v>0</v>
      </c>
      <c r="S41" s="166">
        <v>0</v>
      </c>
      <c r="T41" s="220">
        <v>0</v>
      </c>
      <c r="U41" s="220">
        <v>0</v>
      </c>
      <c r="V41" s="220">
        <v>0</v>
      </c>
      <c r="W41" s="166">
        <v>0</v>
      </c>
      <c r="X41" s="289">
        <v>0</v>
      </c>
      <c r="Y41" s="166">
        <v>0</v>
      </c>
      <c r="Z41" s="166">
        <v>0</v>
      </c>
      <c r="AA41" s="220">
        <v>0</v>
      </c>
      <c r="AB41" s="220">
        <v>0</v>
      </c>
      <c r="AC41" s="220">
        <v>0</v>
      </c>
      <c r="AD41" s="166">
        <v>0</v>
      </c>
      <c r="AE41" s="289">
        <v>18</v>
      </c>
      <c r="AF41" s="166">
        <v>0</v>
      </c>
      <c r="AG41" s="166">
        <v>0</v>
      </c>
      <c r="AH41" s="220">
        <v>0</v>
      </c>
      <c r="AI41" s="220">
        <v>0</v>
      </c>
      <c r="AJ41" s="220">
        <v>0</v>
      </c>
      <c r="AK41" s="166">
        <v>0</v>
      </c>
      <c r="AL41" s="289">
        <v>0</v>
      </c>
      <c r="AM41" s="166">
        <v>0</v>
      </c>
      <c r="AN41" s="166">
        <v>0</v>
      </c>
      <c r="AO41" s="220">
        <v>0</v>
      </c>
      <c r="AP41" s="220">
        <v>0</v>
      </c>
      <c r="AQ41" s="220">
        <v>0</v>
      </c>
      <c r="AR41" s="166">
        <v>0</v>
      </c>
      <c r="AS41" s="289">
        <v>0</v>
      </c>
      <c r="AT41" s="166">
        <f t="shared" si="9"/>
        <v>0</v>
      </c>
      <c r="AU41" s="166">
        <f t="shared" si="10"/>
        <v>0</v>
      </c>
      <c r="AV41" s="166">
        <f t="shared" si="11"/>
        <v>0</v>
      </c>
      <c r="AW41" s="166">
        <f t="shared" si="12"/>
        <v>0</v>
      </c>
      <c r="AX41" s="166">
        <f t="shared" si="13"/>
        <v>0</v>
      </c>
      <c r="AY41" s="166">
        <f t="shared" si="14"/>
        <v>0</v>
      </c>
      <c r="AZ41" s="166">
        <f t="shared" si="15"/>
        <v>18</v>
      </c>
    </row>
    <row r="42" spans="1:52" ht="31.5">
      <c r="A42" s="195" t="s">
        <v>94</v>
      </c>
      <c r="B42" s="232" t="s">
        <v>95</v>
      </c>
      <c r="C42" s="285" t="s">
        <v>39</v>
      </c>
      <c r="D42" s="166">
        <f t="shared" si="2"/>
        <v>0</v>
      </c>
      <c r="E42" s="166">
        <f t="shared" si="3"/>
        <v>0</v>
      </c>
      <c r="F42" s="166">
        <f t="shared" si="4"/>
        <v>0</v>
      </c>
      <c r="G42" s="166">
        <f t="shared" si="5"/>
        <v>0</v>
      </c>
      <c r="H42" s="166">
        <f t="shared" si="6"/>
        <v>0</v>
      </c>
      <c r="I42" s="166">
        <f t="shared" si="7"/>
        <v>0</v>
      </c>
      <c r="J42" s="166">
        <f t="shared" si="8"/>
        <v>18</v>
      </c>
      <c r="K42" s="166">
        <v>0</v>
      </c>
      <c r="L42" s="166">
        <v>0</v>
      </c>
      <c r="M42" s="220">
        <v>0</v>
      </c>
      <c r="N42" s="220">
        <v>0</v>
      </c>
      <c r="O42" s="220">
        <v>0</v>
      </c>
      <c r="P42" s="166">
        <v>0</v>
      </c>
      <c r="Q42" s="289">
        <v>0</v>
      </c>
      <c r="R42" s="166">
        <v>0</v>
      </c>
      <c r="S42" s="166">
        <v>0</v>
      </c>
      <c r="T42" s="220">
        <v>0</v>
      </c>
      <c r="U42" s="220">
        <v>0</v>
      </c>
      <c r="V42" s="220">
        <v>0</v>
      </c>
      <c r="W42" s="166">
        <v>0</v>
      </c>
      <c r="X42" s="289">
        <v>0</v>
      </c>
      <c r="Y42" s="166">
        <v>0</v>
      </c>
      <c r="Z42" s="166">
        <v>0</v>
      </c>
      <c r="AA42" s="220">
        <v>0</v>
      </c>
      <c r="AB42" s="220">
        <v>0</v>
      </c>
      <c r="AC42" s="220">
        <v>0</v>
      </c>
      <c r="AD42" s="166">
        <v>0</v>
      </c>
      <c r="AE42" s="289">
        <v>0</v>
      </c>
      <c r="AF42" s="166">
        <v>0</v>
      </c>
      <c r="AG42" s="166">
        <v>0</v>
      </c>
      <c r="AH42" s="220">
        <v>0</v>
      </c>
      <c r="AI42" s="220">
        <v>0</v>
      </c>
      <c r="AJ42" s="220">
        <v>0</v>
      </c>
      <c r="AK42" s="166">
        <v>0</v>
      </c>
      <c r="AL42" s="289">
        <v>0</v>
      </c>
      <c r="AM42" s="166">
        <v>0</v>
      </c>
      <c r="AN42" s="166">
        <v>0</v>
      </c>
      <c r="AO42" s="220">
        <v>0</v>
      </c>
      <c r="AP42" s="220">
        <v>0</v>
      </c>
      <c r="AQ42" s="220">
        <v>0</v>
      </c>
      <c r="AR42" s="166">
        <v>0</v>
      </c>
      <c r="AS42" s="289">
        <v>18</v>
      </c>
      <c r="AT42" s="166">
        <f t="shared" si="9"/>
        <v>0</v>
      </c>
      <c r="AU42" s="166">
        <f t="shared" si="10"/>
        <v>0</v>
      </c>
      <c r="AV42" s="166">
        <f t="shared" si="11"/>
        <v>0</v>
      </c>
      <c r="AW42" s="166">
        <f t="shared" si="12"/>
        <v>0</v>
      </c>
      <c r="AX42" s="166">
        <f t="shared" si="13"/>
        <v>0</v>
      </c>
      <c r="AY42" s="166">
        <f t="shared" si="14"/>
        <v>0</v>
      </c>
      <c r="AZ42" s="166">
        <f t="shared" si="15"/>
        <v>18</v>
      </c>
    </row>
    <row r="43" spans="1:52" s="32" customFormat="1" ht="31.5">
      <c r="A43" s="68" t="s">
        <v>96</v>
      </c>
      <c r="B43" s="69" t="s">
        <v>97</v>
      </c>
      <c r="C43" s="216" t="s">
        <v>38</v>
      </c>
      <c r="D43" s="202">
        <f t="shared" si="2"/>
        <v>0</v>
      </c>
      <c r="E43" s="202">
        <f t="shared" si="3"/>
        <v>0</v>
      </c>
      <c r="F43" s="202">
        <f t="shared" si="4"/>
        <v>20.325</v>
      </c>
      <c r="G43" s="202">
        <f t="shared" si="5"/>
        <v>0</v>
      </c>
      <c r="H43" s="202">
        <f t="shared" si="6"/>
        <v>5.15</v>
      </c>
      <c r="I43" s="202">
        <f t="shared" si="7"/>
        <v>0</v>
      </c>
      <c r="J43" s="202">
        <f t="shared" si="8"/>
        <v>0</v>
      </c>
      <c r="K43" s="202">
        <v>0</v>
      </c>
      <c r="L43" s="202">
        <v>0</v>
      </c>
      <c r="M43" s="71">
        <v>3.175</v>
      </c>
      <c r="N43" s="71">
        <v>0</v>
      </c>
      <c r="O43" s="71">
        <v>0</v>
      </c>
      <c r="P43" s="202">
        <v>0</v>
      </c>
      <c r="Q43" s="203">
        <v>0</v>
      </c>
      <c r="R43" s="202">
        <v>0</v>
      </c>
      <c r="S43" s="202">
        <v>0</v>
      </c>
      <c r="T43" s="71">
        <v>4.619</v>
      </c>
      <c r="U43" s="71">
        <v>0</v>
      </c>
      <c r="V43" s="71">
        <v>0</v>
      </c>
      <c r="W43" s="202">
        <v>0</v>
      </c>
      <c r="X43" s="203">
        <v>0</v>
      </c>
      <c r="Y43" s="202">
        <v>0</v>
      </c>
      <c r="Z43" s="202">
        <v>0</v>
      </c>
      <c r="AA43" s="71">
        <v>4.218</v>
      </c>
      <c r="AB43" s="71">
        <v>0</v>
      </c>
      <c r="AC43" s="71">
        <v>2.25</v>
      </c>
      <c r="AD43" s="202">
        <v>0</v>
      </c>
      <c r="AE43" s="203">
        <v>0</v>
      </c>
      <c r="AF43" s="202">
        <v>0</v>
      </c>
      <c r="AG43" s="202">
        <v>0</v>
      </c>
      <c r="AH43" s="71">
        <v>4.523</v>
      </c>
      <c r="AI43" s="71">
        <v>0</v>
      </c>
      <c r="AJ43" s="71">
        <v>0</v>
      </c>
      <c r="AK43" s="202">
        <v>0</v>
      </c>
      <c r="AL43" s="203">
        <v>0</v>
      </c>
      <c r="AM43" s="202">
        <v>0</v>
      </c>
      <c r="AN43" s="202">
        <v>0</v>
      </c>
      <c r="AO43" s="71">
        <v>3.79</v>
      </c>
      <c r="AP43" s="71">
        <v>0</v>
      </c>
      <c r="AQ43" s="71">
        <v>2.9</v>
      </c>
      <c r="AR43" s="202">
        <v>0</v>
      </c>
      <c r="AS43" s="203">
        <v>0</v>
      </c>
      <c r="AT43" s="202">
        <f t="shared" si="9"/>
        <v>0</v>
      </c>
      <c r="AU43" s="202">
        <f t="shared" si="10"/>
        <v>0</v>
      </c>
      <c r="AV43" s="202">
        <f t="shared" si="11"/>
        <v>20.325</v>
      </c>
      <c r="AW43" s="202">
        <f t="shared" si="12"/>
        <v>0</v>
      </c>
      <c r="AX43" s="202">
        <f t="shared" si="13"/>
        <v>5.15</v>
      </c>
      <c r="AY43" s="202">
        <f t="shared" si="14"/>
        <v>0</v>
      </c>
      <c r="AZ43" s="202">
        <f t="shared" si="15"/>
        <v>0</v>
      </c>
    </row>
    <row r="44" spans="1:52" s="32" customFormat="1" ht="15.75">
      <c r="A44" s="68" t="s">
        <v>98</v>
      </c>
      <c r="B44" s="69" t="s">
        <v>99</v>
      </c>
      <c r="C44" s="216" t="s">
        <v>38</v>
      </c>
      <c r="D44" s="202">
        <f t="shared" si="2"/>
        <v>0</v>
      </c>
      <c r="E44" s="202">
        <f t="shared" si="3"/>
        <v>0</v>
      </c>
      <c r="F44" s="202">
        <f t="shared" si="4"/>
        <v>20.325</v>
      </c>
      <c r="G44" s="202">
        <f t="shared" si="5"/>
        <v>0</v>
      </c>
      <c r="H44" s="202">
        <f t="shared" si="6"/>
        <v>5.15</v>
      </c>
      <c r="I44" s="202">
        <f t="shared" si="7"/>
        <v>0</v>
      </c>
      <c r="J44" s="202">
        <f t="shared" si="8"/>
        <v>0</v>
      </c>
      <c r="K44" s="202">
        <v>0</v>
      </c>
      <c r="L44" s="202">
        <v>0</v>
      </c>
      <c r="M44" s="71">
        <v>3.175</v>
      </c>
      <c r="N44" s="71">
        <v>0</v>
      </c>
      <c r="O44" s="71">
        <v>0</v>
      </c>
      <c r="P44" s="202">
        <v>0</v>
      </c>
      <c r="Q44" s="203">
        <v>0</v>
      </c>
      <c r="R44" s="202">
        <v>0</v>
      </c>
      <c r="S44" s="202">
        <v>0</v>
      </c>
      <c r="T44" s="71">
        <v>4.619</v>
      </c>
      <c r="U44" s="71">
        <v>0</v>
      </c>
      <c r="V44" s="71">
        <v>0</v>
      </c>
      <c r="W44" s="202">
        <v>0</v>
      </c>
      <c r="X44" s="203">
        <v>0</v>
      </c>
      <c r="Y44" s="202">
        <v>0</v>
      </c>
      <c r="Z44" s="202">
        <v>0</v>
      </c>
      <c r="AA44" s="71">
        <v>4.218</v>
      </c>
      <c r="AB44" s="71">
        <v>0</v>
      </c>
      <c r="AC44" s="71">
        <v>2.25</v>
      </c>
      <c r="AD44" s="202">
        <v>0</v>
      </c>
      <c r="AE44" s="203">
        <v>0</v>
      </c>
      <c r="AF44" s="202">
        <v>0</v>
      </c>
      <c r="AG44" s="202">
        <v>0</v>
      </c>
      <c r="AH44" s="71">
        <v>4.523</v>
      </c>
      <c r="AI44" s="71">
        <v>0</v>
      </c>
      <c r="AJ44" s="71">
        <v>0</v>
      </c>
      <c r="AK44" s="202">
        <v>0</v>
      </c>
      <c r="AL44" s="203">
        <v>0</v>
      </c>
      <c r="AM44" s="202">
        <v>0</v>
      </c>
      <c r="AN44" s="202">
        <v>0</v>
      </c>
      <c r="AO44" s="71">
        <v>3.79</v>
      </c>
      <c r="AP44" s="71">
        <v>0</v>
      </c>
      <c r="AQ44" s="71">
        <v>2.9</v>
      </c>
      <c r="AR44" s="202">
        <v>0</v>
      </c>
      <c r="AS44" s="203">
        <v>0</v>
      </c>
      <c r="AT44" s="202">
        <f t="shared" si="9"/>
        <v>0</v>
      </c>
      <c r="AU44" s="202">
        <f t="shared" si="10"/>
        <v>0</v>
      </c>
      <c r="AV44" s="202">
        <f t="shared" si="11"/>
        <v>20.325</v>
      </c>
      <c r="AW44" s="202">
        <f t="shared" si="12"/>
        <v>0</v>
      </c>
      <c r="AX44" s="202">
        <f t="shared" si="13"/>
        <v>5.15</v>
      </c>
      <c r="AY44" s="202">
        <f t="shared" si="14"/>
        <v>0</v>
      </c>
      <c r="AZ44" s="202">
        <f t="shared" si="15"/>
        <v>0</v>
      </c>
    </row>
    <row r="45" spans="1:52" s="32" customFormat="1" ht="15.75">
      <c r="A45" s="68" t="s">
        <v>100</v>
      </c>
      <c r="B45" s="177" t="s">
        <v>101</v>
      </c>
      <c r="C45" s="216" t="s">
        <v>38</v>
      </c>
      <c r="D45" s="202">
        <f t="shared" si="2"/>
        <v>0</v>
      </c>
      <c r="E45" s="202">
        <f t="shared" si="3"/>
        <v>0</v>
      </c>
      <c r="F45" s="202">
        <f t="shared" si="4"/>
        <v>0</v>
      </c>
      <c r="G45" s="202">
        <f t="shared" si="5"/>
        <v>0</v>
      </c>
      <c r="H45" s="202">
        <f t="shared" si="6"/>
        <v>5.15</v>
      </c>
      <c r="I45" s="202">
        <f t="shared" si="7"/>
        <v>0</v>
      </c>
      <c r="J45" s="202">
        <f t="shared" si="8"/>
        <v>0</v>
      </c>
      <c r="K45" s="202">
        <v>0</v>
      </c>
      <c r="L45" s="202">
        <v>0</v>
      </c>
      <c r="M45" s="71">
        <v>0</v>
      </c>
      <c r="N45" s="71">
        <v>0</v>
      </c>
      <c r="O45" s="71">
        <v>0</v>
      </c>
      <c r="P45" s="202">
        <v>0</v>
      </c>
      <c r="Q45" s="203">
        <v>0</v>
      </c>
      <c r="R45" s="202">
        <v>0</v>
      </c>
      <c r="S45" s="202">
        <v>0</v>
      </c>
      <c r="T45" s="71">
        <v>0</v>
      </c>
      <c r="U45" s="71">
        <v>0</v>
      </c>
      <c r="V45" s="71">
        <v>0</v>
      </c>
      <c r="W45" s="202">
        <v>0</v>
      </c>
      <c r="X45" s="203">
        <v>0</v>
      </c>
      <c r="Y45" s="202">
        <v>0</v>
      </c>
      <c r="Z45" s="202">
        <v>0</v>
      </c>
      <c r="AA45" s="71">
        <v>0</v>
      </c>
      <c r="AB45" s="71">
        <v>0</v>
      </c>
      <c r="AC45" s="71">
        <v>2.25</v>
      </c>
      <c r="AD45" s="202">
        <v>0</v>
      </c>
      <c r="AE45" s="203">
        <v>0</v>
      </c>
      <c r="AF45" s="202">
        <v>0</v>
      </c>
      <c r="AG45" s="202">
        <v>0</v>
      </c>
      <c r="AH45" s="71">
        <v>0</v>
      </c>
      <c r="AI45" s="71">
        <v>0</v>
      </c>
      <c r="AJ45" s="71">
        <v>0</v>
      </c>
      <c r="AK45" s="202">
        <v>0</v>
      </c>
      <c r="AL45" s="203">
        <v>0</v>
      </c>
      <c r="AM45" s="202">
        <v>0</v>
      </c>
      <c r="AN45" s="202">
        <v>0</v>
      </c>
      <c r="AO45" s="71">
        <v>0</v>
      </c>
      <c r="AP45" s="71">
        <v>0</v>
      </c>
      <c r="AQ45" s="71">
        <v>2.9</v>
      </c>
      <c r="AR45" s="202">
        <v>0</v>
      </c>
      <c r="AS45" s="203">
        <v>0</v>
      </c>
      <c r="AT45" s="202">
        <f t="shared" si="9"/>
        <v>0</v>
      </c>
      <c r="AU45" s="202">
        <f t="shared" si="10"/>
        <v>0</v>
      </c>
      <c r="AV45" s="202">
        <f t="shared" si="11"/>
        <v>0</v>
      </c>
      <c r="AW45" s="202">
        <f t="shared" si="12"/>
        <v>0</v>
      </c>
      <c r="AX45" s="202">
        <f t="shared" si="13"/>
        <v>5.15</v>
      </c>
      <c r="AY45" s="202">
        <f t="shared" si="14"/>
        <v>0</v>
      </c>
      <c r="AZ45" s="202">
        <f t="shared" si="15"/>
        <v>0</v>
      </c>
    </row>
    <row r="46" spans="1:52" ht="31.5">
      <c r="A46" s="195" t="s">
        <v>102</v>
      </c>
      <c r="B46" s="196" t="s">
        <v>103</v>
      </c>
      <c r="C46" s="285" t="s">
        <v>39</v>
      </c>
      <c r="D46" s="166">
        <f t="shared" si="2"/>
        <v>0</v>
      </c>
      <c r="E46" s="166">
        <f t="shared" si="3"/>
        <v>0</v>
      </c>
      <c r="F46" s="166">
        <f t="shared" si="4"/>
        <v>0</v>
      </c>
      <c r="G46" s="166">
        <f t="shared" si="5"/>
        <v>0</v>
      </c>
      <c r="H46" s="166">
        <f t="shared" si="6"/>
        <v>2.25</v>
      </c>
      <c r="I46" s="166">
        <f t="shared" si="7"/>
        <v>0</v>
      </c>
      <c r="J46" s="166">
        <f t="shared" si="8"/>
        <v>0</v>
      </c>
      <c r="K46" s="166">
        <v>0</v>
      </c>
      <c r="L46" s="166">
        <v>0</v>
      </c>
      <c r="M46" s="220">
        <v>0</v>
      </c>
      <c r="N46" s="220">
        <v>0</v>
      </c>
      <c r="O46" s="220">
        <v>0</v>
      </c>
      <c r="P46" s="166">
        <v>0</v>
      </c>
      <c r="Q46" s="289">
        <v>0</v>
      </c>
      <c r="R46" s="166">
        <v>0</v>
      </c>
      <c r="S46" s="166">
        <v>0</v>
      </c>
      <c r="T46" s="220">
        <v>0</v>
      </c>
      <c r="U46" s="220">
        <v>0</v>
      </c>
      <c r="V46" s="220">
        <v>0</v>
      </c>
      <c r="W46" s="166">
        <v>0</v>
      </c>
      <c r="X46" s="289">
        <v>0</v>
      </c>
      <c r="Y46" s="166">
        <v>0</v>
      </c>
      <c r="Z46" s="166">
        <v>0</v>
      </c>
      <c r="AA46" s="220">
        <v>0</v>
      </c>
      <c r="AB46" s="220">
        <v>0</v>
      </c>
      <c r="AC46" s="220">
        <v>2.25</v>
      </c>
      <c r="AD46" s="166">
        <v>0</v>
      </c>
      <c r="AE46" s="289">
        <v>0</v>
      </c>
      <c r="AF46" s="166">
        <v>0</v>
      </c>
      <c r="AG46" s="166">
        <v>0</v>
      </c>
      <c r="AH46" s="220">
        <v>0</v>
      </c>
      <c r="AI46" s="220">
        <v>0</v>
      </c>
      <c r="AJ46" s="220">
        <v>0</v>
      </c>
      <c r="AK46" s="166">
        <v>0</v>
      </c>
      <c r="AL46" s="289">
        <v>0</v>
      </c>
      <c r="AM46" s="166">
        <v>0</v>
      </c>
      <c r="AN46" s="166">
        <v>0</v>
      </c>
      <c r="AO46" s="220">
        <v>0</v>
      </c>
      <c r="AP46" s="220">
        <v>0</v>
      </c>
      <c r="AQ46" s="220">
        <v>0</v>
      </c>
      <c r="AR46" s="166">
        <v>0</v>
      </c>
      <c r="AS46" s="289">
        <v>0</v>
      </c>
      <c r="AT46" s="166">
        <f t="shared" si="9"/>
        <v>0</v>
      </c>
      <c r="AU46" s="166">
        <f t="shared" si="10"/>
        <v>0</v>
      </c>
      <c r="AV46" s="166">
        <f t="shared" si="11"/>
        <v>0</v>
      </c>
      <c r="AW46" s="166">
        <f t="shared" si="12"/>
        <v>0</v>
      </c>
      <c r="AX46" s="166">
        <f t="shared" si="13"/>
        <v>2.25</v>
      </c>
      <c r="AY46" s="166">
        <f t="shared" si="14"/>
        <v>0</v>
      </c>
      <c r="AZ46" s="166">
        <f t="shared" si="15"/>
        <v>0</v>
      </c>
    </row>
    <row r="47" spans="1:52" ht="31.5">
      <c r="A47" s="195" t="s">
        <v>104</v>
      </c>
      <c r="B47" s="196" t="s">
        <v>105</v>
      </c>
      <c r="C47" s="285" t="s">
        <v>39</v>
      </c>
      <c r="D47" s="166">
        <f t="shared" si="2"/>
        <v>0</v>
      </c>
      <c r="E47" s="166">
        <f t="shared" si="3"/>
        <v>0</v>
      </c>
      <c r="F47" s="166">
        <f t="shared" si="4"/>
        <v>0</v>
      </c>
      <c r="G47" s="166">
        <f t="shared" si="5"/>
        <v>0</v>
      </c>
      <c r="H47" s="166">
        <f t="shared" si="6"/>
        <v>2.9</v>
      </c>
      <c r="I47" s="166">
        <f t="shared" si="7"/>
        <v>0</v>
      </c>
      <c r="J47" s="166">
        <f t="shared" si="8"/>
        <v>0</v>
      </c>
      <c r="K47" s="166">
        <v>0</v>
      </c>
      <c r="L47" s="166">
        <v>0</v>
      </c>
      <c r="M47" s="220">
        <v>0</v>
      </c>
      <c r="N47" s="220">
        <v>0</v>
      </c>
      <c r="O47" s="220">
        <v>0</v>
      </c>
      <c r="P47" s="166">
        <v>0</v>
      </c>
      <c r="Q47" s="289">
        <v>0</v>
      </c>
      <c r="R47" s="166">
        <v>0</v>
      </c>
      <c r="S47" s="166">
        <v>0</v>
      </c>
      <c r="T47" s="220">
        <v>0</v>
      </c>
      <c r="U47" s="220">
        <v>0</v>
      </c>
      <c r="V47" s="220">
        <v>0</v>
      </c>
      <c r="W47" s="166">
        <v>0</v>
      </c>
      <c r="X47" s="289">
        <v>0</v>
      </c>
      <c r="Y47" s="166">
        <v>0</v>
      </c>
      <c r="Z47" s="166">
        <v>0</v>
      </c>
      <c r="AA47" s="220">
        <v>0</v>
      </c>
      <c r="AB47" s="220">
        <v>0</v>
      </c>
      <c r="AC47" s="220">
        <v>0</v>
      </c>
      <c r="AD47" s="166">
        <v>0</v>
      </c>
      <c r="AE47" s="289">
        <v>0</v>
      </c>
      <c r="AF47" s="166">
        <v>0</v>
      </c>
      <c r="AG47" s="166">
        <v>0</v>
      </c>
      <c r="AH47" s="220">
        <v>0</v>
      </c>
      <c r="AI47" s="220">
        <v>0</v>
      </c>
      <c r="AJ47" s="220">
        <v>0</v>
      </c>
      <c r="AK47" s="166">
        <v>0</v>
      </c>
      <c r="AL47" s="289">
        <v>0</v>
      </c>
      <c r="AM47" s="166">
        <v>0</v>
      </c>
      <c r="AN47" s="166">
        <v>0</v>
      </c>
      <c r="AO47" s="220">
        <v>0</v>
      </c>
      <c r="AP47" s="220">
        <v>0</v>
      </c>
      <c r="AQ47" s="220">
        <v>2.9</v>
      </c>
      <c r="AR47" s="166">
        <v>0</v>
      </c>
      <c r="AS47" s="289">
        <v>0</v>
      </c>
      <c r="AT47" s="166">
        <f t="shared" si="9"/>
        <v>0</v>
      </c>
      <c r="AU47" s="166">
        <f t="shared" si="10"/>
        <v>0</v>
      </c>
      <c r="AV47" s="166">
        <f t="shared" si="11"/>
        <v>0</v>
      </c>
      <c r="AW47" s="166">
        <f t="shared" si="12"/>
        <v>0</v>
      </c>
      <c r="AX47" s="166">
        <f t="shared" si="13"/>
        <v>2.9</v>
      </c>
      <c r="AY47" s="166">
        <f t="shared" si="14"/>
        <v>0</v>
      </c>
      <c r="AZ47" s="166">
        <f t="shared" si="15"/>
        <v>0</v>
      </c>
    </row>
    <row r="48" spans="1:52" s="32" customFormat="1" ht="15.75">
      <c r="A48" s="68" t="s">
        <v>106</v>
      </c>
      <c r="B48" s="177" t="s">
        <v>107</v>
      </c>
      <c r="C48" s="216" t="s">
        <v>38</v>
      </c>
      <c r="D48" s="202">
        <f t="shared" si="2"/>
        <v>0</v>
      </c>
      <c r="E48" s="202">
        <f t="shared" si="3"/>
        <v>0</v>
      </c>
      <c r="F48" s="202">
        <f t="shared" si="4"/>
        <v>20.325</v>
      </c>
      <c r="G48" s="202">
        <f t="shared" si="5"/>
        <v>0</v>
      </c>
      <c r="H48" s="202">
        <f t="shared" si="6"/>
        <v>0</v>
      </c>
      <c r="I48" s="202">
        <f t="shared" si="7"/>
        <v>0</v>
      </c>
      <c r="J48" s="202">
        <f t="shared" si="8"/>
        <v>0</v>
      </c>
      <c r="K48" s="202">
        <v>0</v>
      </c>
      <c r="L48" s="202">
        <v>0</v>
      </c>
      <c r="M48" s="71">
        <v>3.175</v>
      </c>
      <c r="N48" s="71">
        <v>0</v>
      </c>
      <c r="O48" s="71">
        <v>0</v>
      </c>
      <c r="P48" s="202">
        <v>0</v>
      </c>
      <c r="Q48" s="203">
        <v>0</v>
      </c>
      <c r="R48" s="202">
        <v>0</v>
      </c>
      <c r="S48" s="202">
        <v>0</v>
      </c>
      <c r="T48" s="71">
        <v>4.619</v>
      </c>
      <c r="U48" s="71">
        <v>0</v>
      </c>
      <c r="V48" s="71">
        <v>0</v>
      </c>
      <c r="W48" s="202">
        <v>0</v>
      </c>
      <c r="X48" s="203">
        <v>0</v>
      </c>
      <c r="Y48" s="202">
        <v>0</v>
      </c>
      <c r="Z48" s="202">
        <v>0</v>
      </c>
      <c r="AA48" s="71">
        <v>4.218</v>
      </c>
      <c r="AB48" s="71">
        <v>0</v>
      </c>
      <c r="AC48" s="71">
        <v>0</v>
      </c>
      <c r="AD48" s="202">
        <v>0</v>
      </c>
      <c r="AE48" s="203">
        <v>0</v>
      </c>
      <c r="AF48" s="202">
        <v>0</v>
      </c>
      <c r="AG48" s="202">
        <v>0</v>
      </c>
      <c r="AH48" s="71">
        <v>4.523</v>
      </c>
      <c r="AI48" s="71">
        <v>0</v>
      </c>
      <c r="AJ48" s="71">
        <v>0</v>
      </c>
      <c r="AK48" s="202">
        <v>0</v>
      </c>
      <c r="AL48" s="203">
        <v>0</v>
      </c>
      <c r="AM48" s="202">
        <v>0</v>
      </c>
      <c r="AN48" s="202">
        <v>0</v>
      </c>
      <c r="AO48" s="71">
        <v>3.79</v>
      </c>
      <c r="AP48" s="71">
        <v>0</v>
      </c>
      <c r="AQ48" s="71">
        <v>0</v>
      </c>
      <c r="AR48" s="202">
        <v>0</v>
      </c>
      <c r="AS48" s="203">
        <v>0</v>
      </c>
      <c r="AT48" s="202">
        <f t="shared" si="9"/>
        <v>0</v>
      </c>
      <c r="AU48" s="202">
        <f t="shared" si="10"/>
        <v>0</v>
      </c>
      <c r="AV48" s="202">
        <f t="shared" si="11"/>
        <v>20.325</v>
      </c>
      <c r="AW48" s="202">
        <f t="shared" si="12"/>
        <v>0</v>
      </c>
      <c r="AX48" s="202">
        <f t="shared" si="13"/>
        <v>0</v>
      </c>
      <c r="AY48" s="202">
        <f t="shared" si="14"/>
        <v>0</v>
      </c>
      <c r="AZ48" s="202">
        <f t="shared" si="15"/>
        <v>0</v>
      </c>
    </row>
    <row r="49" spans="1:52" ht="15.75">
      <c r="A49" s="195" t="s">
        <v>108</v>
      </c>
      <c r="B49" s="196" t="s">
        <v>109</v>
      </c>
      <c r="C49" s="285" t="s">
        <v>39</v>
      </c>
      <c r="D49" s="166">
        <f t="shared" si="2"/>
        <v>0</v>
      </c>
      <c r="E49" s="166">
        <f t="shared" si="3"/>
        <v>0</v>
      </c>
      <c r="F49" s="166">
        <f t="shared" si="4"/>
        <v>3.175</v>
      </c>
      <c r="G49" s="166">
        <f t="shared" si="5"/>
        <v>0</v>
      </c>
      <c r="H49" s="166">
        <f t="shared" si="6"/>
        <v>0</v>
      </c>
      <c r="I49" s="166">
        <f t="shared" si="7"/>
        <v>0</v>
      </c>
      <c r="J49" s="166">
        <f t="shared" si="8"/>
        <v>0</v>
      </c>
      <c r="K49" s="166">
        <v>0</v>
      </c>
      <c r="L49" s="166">
        <v>0</v>
      </c>
      <c r="M49" s="220">
        <v>3.175</v>
      </c>
      <c r="N49" s="220">
        <v>0</v>
      </c>
      <c r="O49" s="220">
        <v>0</v>
      </c>
      <c r="P49" s="166">
        <v>0</v>
      </c>
      <c r="Q49" s="289">
        <v>0</v>
      </c>
      <c r="R49" s="166">
        <v>0</v>
      </c>
      <c r="S49" s="166">
        <v>0</v>
      </c>
      <c r="T49" s="220">
        <v>0</v>
      </c>
      <c r="U49" s="220">
        <v>0</v>
      </c>
      <c r="V49" s="220">
        <v>0</v>
      </c>
      <c r="W49" s="166">
        <v>0</v>
      </c>
      <c r="X49" s="289">
        <v>0</v>
      </c>
      <c r="Y49" s="166">
        <v>0</v>
      </c>
      <c r="Z49" s="166">
        <v>0</v>
      </c>
      <c r="AA49" s="220">
        <v>0</v>
      </c>
      <c r="AB49" s="220">
        <v>0</v>
      </c>
      <c r="AC49" s="220">
        <v>0</v>
      </c>
      <c r="AD49" s="166">
        <v>0</v>
      </c>
      <c r="AE49" s="289">
        <v>0</v>
      </c>
      <c r="AF49" s="166">
        <v>0</v>
      </c>
      <c r="AG49" s="166">
        <v>0</v>
      </c>
      <c r="AH49" s="220">
        <v>0</v>
      </c>
      <c r="AI49" s="220">
        <v>0</v>
      </c>
      <c r="AJ49" s="220">
        <v>0</v>
      </c>
      <c r="AK49" s="166">
        <v>0</v>
      </c>
      <c r="AL49" s="289">
        <v>0</v>
      </c>
      <c r="AM49" s="166">
        <v>0</v>
      </c>
      <c r="AN49" s="166">
        <v>0</v>
      </c>
      <c r="AO49" s="220">
        <v>0</v>
      </c>
      <c r="AP49" s="220">
        <v>0</v>
      </c>
      <c r="AQ49" s="220">
        <v>0</v>
      </c>
      <c r="AR49" s="166">
        <v>0</v>
      </c>
      <c r="AS49" s="289">
        <v>0</v>
      </c>
      <c r="AT49" s="166">
        <f t="shared" si="9"/>
        <v>0</v>
      </c>
      <c r="AU49" s="166">
        <f t="shared" si="10"/>
        <v>0</v>
      </c>
      <c r="AV49" s="166">
        <f t="shared" si="11"/>
        <v>3.175</v>
      </c>
      <c r="AW49" s="166">
        <f t="shared" si="12"/>
        <v>0</v>
      </c>
      <c r="AX49" s="166">
        <f t="shared" si="13"/>
        <v>0</v>
      </c>
      <c r="AY49" s="166">
        <f t="shared" si="14"/>
        <v>0</v>
      </c>
      <c r="AZ49" s="166">
        <f t="shared" si="15"/>
        <v>0</v>
      </c>
    </row>
    <row r="50" spans="1:52" ht="15.75">
      <c r="A50" s="195" t="s">
        <v>110</v>
      </c>
      <c r="B50" s="244" t="s">
        <v>111</v>
      </c>
      <c r="C50" s="285" t="s">
        <v>38</v>
      </c>
      <c r="D50" s="166">
        <f t="shared" si="2"/>
        <v>0</v>
      </c>
      <c r="E50" s="166">
        <f t="shared" si="3"/>
        <v>0</v>
      </c>
      <c r="F50" s="166">
        <f t="shared" si="4"/>
        <v>0</v>
      </c>
      <c r="G50" s="166">
        <f t="shared" si="5"/>
        <v>0</v>
      </c>
      <c r="H50" s="166">
        <f t="shared" si="6"/>
        <v>0</v>
      </c>
      <c r="I50" s="166">
        <f t="shared" si="7"/>
        <v>0</v>
      </c>
      <c r="J50" s="166">
        <f t="shared" si="8"/>
        <v>0</v>
      </c>
      <c r="K50" s="166">
        <v>0</v>
      </c>
      <c r="L50" s="166">
        <v>0</v>
      </c>
      <c r="M50" s="220">
        <v>0</v>
      </c>
      <c r="N50" s="220">
        <v>0</v>
      </c>
      <c r="O50" s="220">
        <v>0</v>
      </c>
      <c r="P50" s="166">
        <v>0</v>
      </c>
      <c r="Q50" s="289">
        <v>0</v>
      </c>
      <c r="R50" s="166">
        <v>0</v>
      </c>
      <c r="S50" s="166">
        <v>0</v>
      </c>
      <c r="T50" s="220">
        <v>0</v>
      </c>
      <c r="U50" s="220">
        <v>0</v>
      </c>
      <c r="V50" s="220">
        <v>0</v>
      </c>
      <c r="W50" s="166">
        <v>0</v>
      </c>
      <c r="X50" s="289">
        <v>0</v>
      </c>
      <c r="Y50" s="166">
        <v>0</v>
      </c>
      <c r="Z50" s="166">
        <v>0</v>
      </c>
      <c r="AA50" s="220">
        <v>0</v>
      </c>
      <c r="AB50" s="220">
        <v>0</v>
      </c>
      <c r="AC50" s="220">
        <v>0</v>
      </c>
      <c r="AD50" s="166">
        <v>0</v>
      </c>
      <c r="AE50" s="289">
        <v>0</v>
      </c>
      <c r="AF50" s="166">
        <v>0</v>
      </c>
      <c r="AG50" s="166">
        <v>0</v>
      </c>
      <c r="AH50" s="220">
        <v>0</v>
      </c>
      <c r="AI50" s="220">
        <v>0</v>
      </c>
      <c r="AJ50" s="220">
        <v>0</v>
      </c>
      <c r="AK50" s="166">
        <v>0</v>
      </c>
      <c r="AL50" s="289">
        <v>0</v>
      </c>
      <c r="AM50" s="166">
        <v>0</v>
      </c>
      <c r="AN50" s="166">
        <v>0</v>
      </c>
      <c r="AO50" s="220">
        <v>0</v>
      </c>
      <c r="AP50" s="220">
        <v>0</v>
      </c>
      <c r="AQ50" s="220">
        <v>0</v>
      </c>
      <c r="AR50" s="166">
        <v>0</v>
      </c>
      <c r="AS50" s="289">
        <v>0</v>
      </c>
      <c r="AT50" s="166">
        <f t="shared" si="9"/>
        <v>0</v>
      </c>
      <c r="AU50" s="166">
        <f t="shared" si="10"/>
        <v>0</v>
      </c>
      <c r="AV50" s="166">
        <f t="shared" si="11"/>
        <v>0</v>
      </c>
      <c r="AW50" s="166">
        <f t="shared" si="12"/>
        <v>0</v>
      </c>
      <c r="AX50" s="166">
        <f t="shared" si="13"/>
        <v>0</v>
      </c>
      <c r="AY50" s="166">
        <f t="shared" si="14"/>
        <v>0</v>
      </c>
      <c r="AZ50" s="166">
        <f t="shared" si="15"/>
        <v>0</v>
      </c>
    </row>
    <row r="51" spans="1:52" ht="31.5">
      <c r="A51" s="195" t="s">
        <v>112</v>
      </c>
      <c r="B51" s="196" t="s">
        <v>113</v>
      </c>
      <c r="C51" s="285" t="s">
        <v>39</v>
      </c>
      <c r="D51" s="166">
        <f t="shared" si="2"/>
        <v>0</v>
      </c>
      <c r="E51" s="166">
        <f t="shared" si="3"/>
        <v>0</v>
      </c>
      <c r="F51" s="166">
        <f t="shared" si="4"/>
        <v>4.619</v>
      </c>
      <c r="G51" s="166">
        <f t="shared" si="5"/>
        <v>0</v>
      </c>
      <c r="H51" s="166">
        <f t="shared" si="6"/>
        <v>0</v>
      </c>
      <c r="I51" s="166">
        <f t="shared" si="7"/>
        <v>0</v>
      </c>
      <c r="J51" s="166">
        <f t="shared" si="8"/>
        <v>0</v>
      </c>
      <c r="K51" s="166">
        <v>0</v>
      </c>
      <c r="L51" s="166">
        <v>0</v>
      </c>
      <c r="M51" s="220">
        <v>0</v>
      </c>
      <c r="N51" s="220">
        <v>0</v>
      </c>
      <c r="O51" s="220">
        <v>0</v>
      </c>
      <c r="P51" s="166">
        <v>0</v>
      </c>
      <c r="Q51" s="289">
        <v>0</v>
      </c>
      <c r="R51" s="166">
        <v>0</v>
      </c>
      <c r="S51" s="166">
        <v>0</v>
      </c>
      <c r="T51" s="220">
        <v>4.619</v>
      </c>
      <c r="U51" s="220">
        <v>0</v>
      </c>
      <c r="V51" s="220">
        <v>0</v>
      </c>
      <c r="W51" s="166">
        <v>0</v>
      </c>
      <c r="X51" s="289">
        <v>0</v>
      </c>
      <c r="Y51" s="166">
        <v>0</v>
      </c>
      <c r="Z51" s="166">
        <v>0</v>
      </c>
      <c r="AA51" s="220">
        <v>0</v>
      </c>
      <c r="AB51" s="220">
        <v>0</v>
      </c>
      <c r="AC51" s="220">
        <v>0</v>
      </c>
      <c r="AD51" s="166">
        <v>0</v>
      </c>
      <c r="AE51" s="289">
        <v>0</v>
      </c>
      <c r="AF51" s="166">
        <v>0</v>
      </c>
      <c r="AG51" s="166">
        <v>0</v>
      </c>
      <c r="AH51" s="220">
        <v>0</v>
      </c>
      <c r="AI51" s="220">
        <v>0</v>
      </c>
      <c r="AJ51" s="220">
        <v>0</v>
      </c>
      <c r="AK51" s="166">
        <v>0</v>
      </c>
      <c r="AL51" s="289">
        <v>0</v>
      </c>
      <c r="AM51" s="166">
        <v>0</v>
      </c>
      <c r="AN51" s="166">
        <v>0</v>
      </c>
      <c r="AO51" s="220">
        <v>0</v>
      </c>
      <c r="AP51" s="220">
        <v>0</v>
      </c>
      <c r="AQ51" s="220">
        <v>0</v>
      </c>
      <c r="AR51" s="166">
        <v>0</v>
      </c>
      <c r="AS51" s="289">
        <v>0</v>
      </c>
      <c r="AT51" s="166">
        <f t="shared" si="9"/>
        <v>0</v>
      </c>
      <c r="AU51" s="166">
        <f t="shared" si="10"/>
        <v>0</v>
      </c>
      <c r="AV51" s="166">
        <f t="shared" si="11"/>
        <v>4.619</v>
      </c>
      <c r="AW51" s="166">
        <f t="shared" si="12"/>
        <v>0</v>
      </c>
      <c r="AX51" s="166">
        <f t="shared" si="13"/>
        <v>0</v>
      </c>
      <c r="AY51" s="166">
        <f t="shared" si="14"/>
        <v>0</v>
      </c>
      <c r="AZ51" s="166">
        <f t="shared" si="15"/>
        <v>0</v>
      </c>
    </row>
    <row r="52" spans="1:52" ht="15.75">
      <c r="A52" s="195" t="s">
        <v>114</v>
      </c>
      <c r="B52" s="258" t="s">
        <v>115</v>
      </c>
      <c r="C52" s="285" t="s">
        <v>39</v>
      </c>
      <c r="D52" s="166">
        <f t="shared" si="2"/>
        <v>0</v>
      </c>
      <c r="E52" s="166">
        <f t="shared" si="3"/>
        <v>0</v>
      </c>
      <c r="F52" s="166">
        <f t="shared" si="4"/>
        <v>4.523</v>
      </c>
      <c r="G52" s="166">
        <f t="shared" si="5"/>
        <v>0</v>
      </c>
      <c r="H52" s="166">
        <f t="shared" si="6"/>
        <v>0</v>
      </c>
      <c r="I52" s="166">
        <f t="shared" si="7"/>
        <v>0</v>
      </c>
      <c r="J52" s="166">
        <f t="shared" si="8"/>
        <v>0</v>
      </c>
      <c r="K52" s="166">
        <v>0</v>
      </c>
      <c r="L52" s="166">
        <v>0</v>
      </c>
      <c r="M52" s="220">
        <v>0</v>
      </c>
      <c r="N52" s="220">
        <v>0</v>
      </c>
      <c r="O52" s="220">
        <v>0</v>
      </c>
      <c r="P52" s="166">
        <v>0</v>
      </c>
      <c r="Q52" s="289">
        <v>0</v>
      </c>
      <c r="R52" s="166">
        <v>0</v>
      </c>
      <c r="S52" s="166">
        <v>0</v>
      </c>
      <c r="T52" s="220">
        <v>0</v>
      </c>
      <c r="U52" s="220">
        <v>0</v>
      </c>
      <c r="V52" s="220">
        <v>0</v>
      </c>
      <c r="W52" s="166">
        <v>0</v>
      </c>
      <c r="X52" s="289">
        <v>0</v>
      </c>
      <c r="Y52" s="166">
        <v>0</v>
      </c>
      <c r="Z52" s="166">
        <v>0</v>
      </c>
      <c r="AA52" s="220">
        <v>0</v>
      </c>
      <c r="AB52" s="220">
        <v>0</v>
      </c>
      <c r="AC52" s="220">
        <v>0</v>
      </c>
      <c r="AD52" s="166">
        <v>0</v>
      </c>
      <c r="AE52" s="289">
        <v>0</v>
      </c>
      <c r="AF52" s="166">
        <v>0</v>
      </c>
      <c r="AG52" s="166">
        <v>0</v>
      </c>
      <c r="AH52" s="220">
        <v>4.523</v>
      </c>
      <c r="AI52" s="220">
        <v>0</v>
      </c>
      <c r="AJ52" s="220">
        <v>0</v>
      </c>
      <c r="AK52" s="166">
        <v>0</v>
      </c>
      <c r="AL52" s="289">
        <v>0</v>
      </c>
      <c r="AM52" s="166">
        <v>0</v>
      </c>
      <c r="AN52" s="166">
        <v>0</v>
      </c>
      <c r="AO52" s="220">
        <v>0</v>
      </c>
      <c r="AP52" s="220">
        <v>0</v>
      </c>
      <c r="AQ52" s="220">
        <v>0</v>
      </c>
      <c r="AR52" s="166">
        <v>0</v>
      </c>
      <c r="AS52" s="289">
        <v>0</v>
      </c>
      <c r="AT52" s="166">
        <f t="shared" si="9"/>
        <v>0</v>
      </c>
      <c r="AU52" s="166">
        <f t="shared" si="10"/>
        <v>0</v>
      </c>
      <c r="AV52" s="166">
        <f t="shared" si="11"/>
        <v>4.523</v>
      </c>
      <c r="AW52" s="166">
        <f t="shared" si="12"/>
        <v>0</v>
      </c>
      <c r="AX52" s="166">
        <f t="shared" si="13"/>
        <v>0</v>
      </c>
      <c r="AY52" s="166">
        <f t="shared" si="14"/>
        <v>0</v>
      </c>
      <c r="AZ52" s="166">
        <f t="shared" si="15"/>
        <v>0</v>
      </c>
    </row>
    <row r="53" spans="1:52" ht="15.75">
      <c r="A53" s="195" t="s">
        <v>116</v>
      </c>
      <c r="B53" s="196" t="s">
        <v>117</v>
      </c>
      <c r="C53" s="285" t="s">
        <v>39</v>
      </c>
      <c r="D53" s="166">
        <f t="shared" si="2"/>
        <v>0</v>
      </c>
      <c r="E53" s="166">
        <f t="shared" si="3"/>
        <v>0</v>
      </c>
      <c r="F53" s="166">
        <f t="shared" si="4"/>
        <v>4.218</v>
      </c>
      <c r="G53" s="166">
        <f t="shared" si="5"/>
        <v>0</v>
      </c>
      <c r="H53" s="166">
        <f t="shared" si="6"/>
        <v>0</v>
      </c>
      <c r="I53" s="166">
        <f t="shared" si="7"/>
        <v>0</v>
      </c>
      <c r="J53" s="166">
        <f t="shared" si="8"/>
        <v>0</v>
      </c>
      <c r="K53" s="166">
        <v>0</v>
      </c>
      <c r="L53" s="166">
        <v>0</v>
      </c>
      <c r="M53" s="220">
        <v>0</v>
      </c>
      <c r="N53" s="220">
        <v>0</v>
      </c>
      <c r="O53" s="220">
        <v>0</v>
      </c>
      <c r="P53" s="166">
        <v>0</v>
      </c>
      <c r="Q53" s="289">
        <v>0</v>
      </c>
      <c r="R53" s="166">
        <v>0</v>
      </c>
      <c r="S53" s="166">
        <v>0</v>
      </c>
      <c r="T53" s="220">
        <v>0</v>
      </c>
      <c r="U53" s="220">
        <v>0</v>
      </c>
      <c r="V53" s="220">
        <v>0</v>
      </c>
      <c r="W53" s="166">
        <v>0</v>
      </c>
      <c r="X53" s="289">
        <v>0</v>
      </c>
      <c r="Y53" s="166">
        <v>0</v>
      </c>
      <c r="Z53" s="166">
        <v>0</v>
      </c>
      <c r="AA53" s="220">
        <v>4.218</v>
      </c>
      <c r="AB53" s="220">
        <v>0</v>
      </c>
      <c r="AC53" s="220">
        <v>0</v>
      </c>
      <c r="AD53" s="166">
        <v>0</v>
      </c>
      <c r="AE53" s="289">
        <v>0</v>
      </c>
      <c r="AF53" s="166">
        <v>0</v>
      </c>
      <c r="AG53" s="166">
        <v>0</v>
      </c>
      <c r="AH53" s="220">
        <v>0</v>
      </c>
      <c r="AI53" s="220">
        <v>0</v>
      </c>
      <c r="AJ53" s="220">
        <v>0</v>
      </c>
      <c r="AK53" s="166">
        <v>0</v>
      </c>
      <c r="AL53" s="289">
        <v>0</v>
      </c>
      <c r="AM53" s="166">
        <v>0</v>
      </c>
      <c r="AN53" s="166">
        <v>0</v>
      </c>
      <c r="AO53" s="220">
        <v>0</v>
      </c>
      <c r="AP53" s="220">
        <v>0</v>
      </c>
      <c r="AQ53" s="220">
        <v>0</v>
      </c>
      <c r="AR53" s="166">
        <v>0</v>
      </c>
      <c r="AS53" s="289">
        <v>0</v>
      </c>
      <c r="AT53" s="166">
        <f t="shared" si="9"/>
        <v>0</v>
      </c>
      <c r="AU53" s="166">
        <f t="shared" si="10"/>
        <v>0</v>
      </c>
      <c r="AV53" s="166">
        <f t="shared" si="11"/>
        <v>4.218</v>
      </c>
      <c r="AW53" s="166">
        <f t="shared" si="12"/>
        <v>0</v>
      </c>
      <c r="AX53" s="166">
        <f t="shared" si="13"/>
        <v>0</v>
      </c>
      <c r="AY53" s="166">
        <f t="shared" si="14"/>
        <v>0</v>
      </c>
      <c r="AZ53" s="166">
        <f t="shared" si="15"/>
        <v>0</v>
      </c>
    </row>
    <row r="54" spans="1:52" ht="15.75">
      <c r="A54" s="195" t="s">
        <v>118</v>
      </c>
      <c r="B54" s="196" t="s">
        <v>119</v>
      </c>
      <c r="C54" s="285" t="s">
        <v>39</v>
      </c>
      <c r="D54" s="166">
        <f t="shared" si="2"/>
        <v>0</v>
      </c>
      <c r="E54" s="166">
        <f t="shared" si="3"/>
        <v>0</v>
      </c>
      <c r="F54" s="166">
        <f t="shared" si="4"/>
        <v>3.79</v>
      </c>
      <c r="G54" s="166">
        <f t="shared" si="5"/>
        <v>0</v>
      </c>
      <c r="H54" s="166">
        <f t="shared" si="6"/>
        <v>0</v>
      </c>
      <c r="I54" s="166">
        <f t="shared" si="7"/>
        <v>0</v>
      </c>
      <c r="J54" s="166">
        <f t="shared" si="8"/>
        <v>0</v>
      </c>
      <c r="K54" s="166">
        <v>0</v>
      </c>
      <c r="L54" s="166">
        <v>0</v>
      </c>
      <c r="M54" s="220">
        <v>0</v>
      </c>
      <c r="N54" s="220">
        <v>0</v>
      </c>
      <c r="O54" s="220">
        <v>0</v>
      </c>
      <c r="P54" s="166">
        <v>0</v>
      </c>
      <c r="Q54" s="289">
        <v>0</v>
      </c>
      <c r="R54" s="166">
        <v>0</v>
      </c>
      <c r="S54" s="166">
        <v>0</v>
      </c>
      <c r="T54" s="220">
        <v>0</v>
      </c>
      <c r="U54" s="220">
        <v>0</v>
      </c>
      <c r="V54" s="220">
        <v>0</v>
      </c>
      <c r="W54" s="166">
        <v>0</v>
      </c>
      <c r="X54" s="289">
        <v>0</v>
      </c>
      <c r="Y54" s="166">
        <v>0</v>
      </c>
      <c r="Z54" s="166">
        <v>0</v>
      </c>
      <c r="AA54" s="220">
        <v>0</v>
      </c>
      <c r="AB54" s="220">
        <v>0</v>
      </c>
      <c r="AC54" s="220">
        <v>0</v>
      </c>
      <c r="AD54" s="166">
        <v>0</v>
      </c>
      <c r="AE54" s="289">
        <v>0</v>
      </c>
      <c r="AF54" s="166">
        <v>0</v>
      </c>
      <c r="AG54" s="166">
        <v>0</v>
      </c>
      <c r="AH54" s="220">
        <v>0</v>
      </c>
      <c r="AI54" s="220">
        <v>0</v>
      </c>
      <c r="AJ54" s="220">
        <v>0</v>
      </c>
      <c r="AK54" s="166">
        <v>0</v>
      </c>
      <c r="AL54" s="289">
        <v>0</v>
      </c>
      <c r="AM54" s="166">
        <v>0</v>
      </c>
      <c r="AN54" s="166">
        <v>0</v>
      </c>
      <c r="AO54" s="220">
        <v>3.79</v>
      </c>
      <c r="AP54" s="220">
        <v>0</v>
      </c>
      <c r="AQ54" s="220">
        <v>0</v>
      </c>
      <c r="AR54" s="166">
        <v>0</v>
      </c>
      <c r="AS54" s="289">
        <v>0</v>
      </c>
      <c r="AT54" s="166">
        <f t="shared" si="9"/>
        <v>0</v>
      </c>
      <c r="AU54" s="166">
        <f t="shared" si="10"/>
        <v>0</v>
      </c>
      <c r="AV54" s="166">
        <f t="shared" si="11"/>
        <v>3.79</v>
      </c>
      <c r="AW54" s="166">
        <f t="shared" si="12"/>
        <v>0</v>
      </c>
      <c r="AX54" s="166">
        <f t="shared" si="13"/>
        <v>0</v>
      </c>
      <c r="AY54" s="166">
        <f t="shared" si="14"/>
        <v>0</v>
      </c>
      <c r="AZ54" s="166">
        <f t="shared" si="15"/>
        <v>0</v>
      </c>
    </row>
    <row r="55" spans="1:52" s="32" customFormat="1" ht="31.5">
      <c r="A55" s="68" t="s">
        <v>120</v>
      </c>
      <c r="B55" s="69" t="s">
        <v>121</v>
      </c>
      <c r="C55" s="216" t="s">
        <v>38</v>
      </c>
      <c r="D55" s="202">
        <f t="shared" si="2"/>
        <v>0</v>
      </c>
      <c r="E55" s="202">
        <f t="shared" si="3"/>
        <v>0</v>
      </c>
      <c r="F55" s="202">
        <f t="shared" si="4"/>
        <v>0</v>
      </c>
      <c r="G55" s="202">
        <f t="shared" si="5"/>
        <v>0</v>
      </c>
      <c r="H55" s="202">
        <f t="shared" si="6"/>
        <v>0</v>
      </c>
      <c r="I55" s="202">
        <f t="shared" si="7"/>
        <v>0</v>
      </c>
      <c r="J55" s="202">
        <f t="shared" si="8"/>
        <v>0</v>
      </c>
      <c r="K55" s="202">
        <v>0</v>
      </c>
      <c r="L55" s="202">
        <v>0</v>
      </c>
      <c r="M55" s="71">
        <v>0</v>
      </c>
      <c r="N55" s="71">
        <v>0</v>
      </c>
      <c r="O55" s="71">
        <v>0</v>
      </c>
      <c r="P55" s="202">
        <v>0</v>
      </c>
      <c r="Q55" s="203">
        <v>0</v>
      </c>
      <c r="R55" s="202">
        <v>0</v>
      </c>
      <c r="S55" s="202">
        <v>0</v>
      </c>
      <c r="T55" s="71">
        <v>0</v>
      </c>
      <c r="U55" s="71">
        <v>0</v>
      </c>
      <c r="V55" s="71">
        <v>0</v>
      </c>
      <c r="W55" s="202">
        <v>0</v>
      </c>
      <c r="X55" s="203">
        <v>0</v>
      </c>
      <c r="Y55" s="202">
        <v>0</v>
      </c>
      <c r="Z55" s="202">
        <v>0</v>
      </c>
      <c r="AA55" s="71">
        <v>0</v>
      </c>
      <c r="AB55" s="71">
        <v>0</v>
      </c>
      <c r="AC55" s="71">
        <v>0</v>
      </c>
      <c r="AD55" s="202">
        <v>0</v>
      </c>
      <c r="AE55" s="203">
        <v>0</v>
      </c>
      <c r="AF55" s="202">
        <v>0</v>
      </c>
      <c r="AG55" s="202">
        <v>0</v>
      </c>
      <c r="AH55" s="71">
        <v>0</v>
      </c>
      <c r="AI55" s="71">
        <v>0</v>
      </c>
      <c r="AJ55" s="71">
        <v>0</v>
      </c>
      <c r="AK55" s="202">
        <v>0</v>
      </c>
      <c r="AL55" s="203">
        <v>0</v>
      </c>
      <c r="AM55" s="202">
        <v>0</v>
      </c>
      <c r="AN55" s="202">
        <v>0</v>
      </c>
      <c r="AO55" s="71">
        <v>0</v>
      </c>
      <c r="AP55" s="71">
        <v>0</v>
      </c>
      <c r="AQ55" s="71">
        <v>0</v>
      </c>
      <c r="AR55" s="202">
        <v>0</v>
      </c>
      <c r="AS55" s="203">
        <v>0</v>
      </c>
      <c r="AT55" s="202">
        <f t="shared" si="9"/>
        <v>0</v>
      </c>
      <c r="AU55" s="202">
        <f t="shared" si="10"/>
        <v>0</v>
      </c>
      <c r="AV55" s="202">
        <f t="shared" si="11"/>
        <v>0</v>
      </c>
      <c r="AW55" s="202">
        <f t="shared" si="12"/>
        <v>0</v>
      </c>
      <c r="AX55" s="202">
        <f t="shared" si="13"/>
        <v>0</v>
      </c>
      <c r="AY55" s="202">
        <f t="shared" si="14"/>
        <v>0</v>
      </c>
      <c r="AZ55" s="202">
        <f t="shared" si="15"/>
        <v>0</v>
      </c>
    </row>
    <row r="56" spans="1:52" s="32" customFormat="1" ht="31.5">
      <c r="A56" s="68" t="s">
        <v>122</v>
      </c>
      <c r="B56" s="69" t="s">
        <v>123</v>
      </c>
      <c r="C56" s="216" t="s">
        <v>38</v>
      </c>
      <c r="D56" s="202">
        <f t="shared" si="2"/>
        <v>0</v>
      </c>
      <c r="E56" s="202">
        <f t="shared" si="3"/>
        <v>0</v>
      </c>
      <c r="F56" s="202">
        <f t="shared" si="4"/>
        <v>0</v>
      </c>
      <c r="G56" s="202">
        <f t="shared" si="5"/>
        <v>0</v>
      </c>
      <c r="H56" s="202">
        <f t="shared" si="6"/>
        <v>0</v>
      </c>
      <c r="I56" s="202">
        <f t="shared" si="7"/>
        <v>0</v>
      </c>
      <c r="J56" s="202">
        <f t="shared" si="8"/>
        <v>1249</v>
      </c>
      <c r="K56" s="202">
        <v>0</v>
      </c>
      <c r="L56" s="202">
        <v>0</v>
      </c>
      <c r="M56" s="71">
        <v>0</v>
      </c>
      <c r="N56" s="71">
        <v>0</v>
      </c>
      <c r="O56" s="71">
        <v>0</v>
      </c>
      <c r="P56" s="202">
        <v>0</v>
      </c>
      <c r="Q56" s="203">
        <v>516</v>
      </c>
      <c r="R56" s="202">
        <v>0</v>
      </c>
      <c r="S56" s="202">
        <v>0</v>
      </c>
      <c r="T56" s="71">
        <v>0</v>
      </c>
      <c r="U56" s="71">
        <v>0</v>
      </c>
      <c r="V56" s="71">
        <v>0</v>
      </c>
      <c r="W56" s="202">
        <v>0</v>
      </c>
      <c r="X56" s="203">
        <v>532</v>
      </c>
      <c r="Y56" s="202">
        <v>0</v>
      </c>
      <c r="Z56" s="202">
        <v>0</v>
      </c>
      <c r="AA56" s="71">
        <v>0</v>
      </c>
      <c r="AB56" s="71">
        <v>0</v>
      </c>
      <c r="AC56" s="71">
        <v>0</v>
      </c>
      <c r="AD56" s="202">
        <v>0</v>
      </c>
      <c r="AE56" s="203">
        <v>136</v>
      </c>
      <c r="AF56" s="202">
        <v>0</v>
      </c>
      <c r="AG56" s="202">
        <v>0</v>
      </c>
      <c r="AH56" s="71">
        <v>0</v>
      </c>
      <c r="AI56" s="71">
        <v>0</v>
      </c>
      <c r="AJ56" s="71">
        <v>0</v>
      </c>
      <c r="AK56" s="202">
        <v>0</v>
      </c>
      <c r="AL56" s="203">
        <v>59</v>
      </c>
      <c r="AM56" s="202">
        <v>0</v>
      </c>
      <c r="AN56" s="202">
        <v>0</v>
      </c>
      <c r="AO56" s="71">
        <v>0</v>
      </c>
      <c r="AP56" s="71">
        <v>0</v>
      </c>
      <c r="AQ56" s="71">
        <v>0</v>
      </c>
      <c r="AR56" s="202">
        <v>0</v>
      </c>
      <c r="AS56" s="203">
        <v>6</v>
      </c>
      <c r="AT56" s="202">
        <f t="shared" si="9"/>
        <v>0</v>
      </c>
      <c r="AU56" s="202">
        <f t="shared" si="10"/>
        <v>0</v>
      </c>
      <c r="AV56" s="202">
        <f t="shared" si="11"/>
        <v>0</v>
      </c>
      <c r="AW56" s="202">
        <f t="shared" si="12"/>
        <v>0</v>
      </c>
      <c r="AX56" s="202">
        <f t="shared" si="13"/>
        <v>0</v>
      </c>
      <c r="AY56" s="202">
        <f t="shared" si="14"/>
        <v>0</v>
      </c>
      <c r="AZ56" s="202">
        <f t="shared" si="15"/>
        <v>1249</v>
      </c>
    </row>
    <row r="57" spans="1:52" s="32" customFormat="1" ht="31.5">
      <c r="A57" s="68" t="s">
        <v>124</v>
      </c>
      <c r="B57" s="174" t="s">
        <v>125</v>
      </c>
      <c r="C57" s="216" t="s">
        <v>38</v>
      </c>
      <c r="D57" s="202">
        <f t="shared" si="2"/>
        <v>0</v>
      </c>
      <c r="E57" s="202">
        <f t="shared" si="3"/>
        <v>0</v>
      </c>
      <c r="F57" s="202">
        <f t="shared" si="4"/>
        <v>0</v>
      </c>
      <c r="G57" s="202">
        <f t="shared" si="5"/>
        <v>0</v>
      </c>
      <c r="H57" s="202">
        <f t="shared" si="6"/>
        <v>0</v>
      </c>
      <c r="I57" s="202">
        <f t="shared" si="7"/>
        <v>0</v>
      </c>
      <c r="J57" s="202">
        <f t="shared" si="8"/>
        <v>1249</v>
      </c>
      <c r="K57" s="202">
        <v>0</v>
      </c>
      <c r="L57" s="202">
        <v>0</v>
      </c>
      <c r="M57" s="71">
        <v>0</v>
      </c>
      <c r="N57" s="71">
        <v>0</v>
      </c>
      <c r="O57" s="71">
        <v>0</v>
      </c>
      <c r="P57" s="202">
        <v>0</v>
      </c>
      <c r="Q57" s="203">
        <v>516</v>
      </c>
      <c r="R57" s="202">
        <v>0</v>
      </c>
      <c r="S57" s="202">
        <v>0</v>
      </c>
      <c r="T57" s="71">
        <v>0</v>
      </c>
      <c r="U57" s="71">
        <v>0</v>
      </c>
      <c r="V57" s="71">
        <v>0</v>
      </c>
      <c r="W57" s="202">
        <v>0</v>
      </c>
      <c r="X57" s="203">
        <v>532</v>
      </c>
      <c r="Y57" s="202">
        <v>0</v>
      </c>
      <c r="Z57" s="202">
        <v>0</v>
      </c>
      <c r="AA57" s="71">
        <v>0</v>
      </c>
      <c r="AB57" s="71">
        <v>0</v>
      </c>
      <c r="AC57" s="71">
        <v>0</v>
      </c>
      <c r="AD57" s="202">
        <v>0</v>
      </c>
      <c r="AE57" s="203">
        <v>136</v>
      </c>
      <c r="AF57" s="202">
        <v>0</v>
      </c>
      <c r="AG57" s="202">
        <v>0</v>
      </c>
      <c r="AH57" s="71">
        <v>0</v>
      </c>
      <c r="AI57" s="71">
        <v>0</v>
      </c>
      <c r="AJ57" s="71">
        <v>0</v>
      </c>
      <c r="AK57" s="202">
        <v>0</v>
      </c>
      <c r="AL57" s="203">
        <v>59</v>
      </c>
      <c r="AM57" s="202">
        <v>0</v>
      </c>
      <c r="AN57" s="202">
        <v>0</v>
      </c>
      <c r="AO57" s="71">
        <v>0</v>
      </c>
      <c r="AP57" s="71">
        <v>0</v>
      </c>
      <c r="AQ57" s="71">
        <v>0</v>
      </c>
      <c r="AR57" s="202">
        <v>0</v>
      </c>
      <c r="AS57" s="203">
        <v>6</v>
      </c>
      <c r="AT57" s="202">
        <f t="shared" si="9"/>
        <v>0</v>
      </c>
      <c r="AU57" s="202">
        <f t="shared" si="10"/>
        <v>0</v>
      </c>
      <c r="AV57" s="202">
        <f t="shared" si="11"/>
        <v>0</v>
      </c>
      <c r="AW57" s="202">
        <f t="shared" si="12"/>
        <v>0</v>
      </c>
      <c r="AX57" s="202">
        <f t="shared" si="13"/>
        <v>0</v>
      </c>
      <c r="AY57" s="202">
        <f t="shared" si="14"/>
        <v>0</v>
      </c>
      <c r="AZ57" s="202">
        <f t="shared" si="15"/>
        <v>1249</v>
      </c>
    </row>
    <row r="58" spans="1:52" ht="15.75">
      <c r="A58" s="195" t="s">
        <v>126</v>
      </c>
      <c r="B58" s="199" t="s">
        <v>127</v>
      </c>
      <c r="C58" s="285" t="s">
        <v>39</v>
      </c>
      <c r="D58" s="166">
        <f t="shared" si="2"/>
        <v>0</v>
      </c>
      <c r="E58" s="166">
        <f t="shared" si="3"/>
        <v>0</v>
      </c>
      <c r="F58" s="166">
        <f t="shared" si="4"/>
        <v>0</v>
      </c>
      <c r="G58" s="166">
        <f t="shared" si="5"/>
        <v>0</v>
      </c>
      <c r="H58" s="166">
        <f t="shared" si="6"/>
        <v>0</v>
      </c>
      <c r="I58" s="166">
        <f t="shared" si="7"/>
        <v>0</v>
      </c>
      <c r="J58" s="166">
        <f t="shared" si="8"/>
        <v>1249</v>
      </c>
      <c r="K58" s="166">
        <v>0</v>
      </c>
      <c r="L58" s="166">
        <v>0</v>
      </c>
      <c r="M58" s="220">
        <v>0</v>
      </c>
      <c r="N58" s="220">
        <v>0</v>
      </c>
      <c r="O58" s="220">
        <v>0</v>
      </c>
      <c r="P58" s="166">
        <v>0</v>
      </c>
      <c r="Q58" s="289">
        <v>516</v>
      </c>
      <c r="R58" s="166">
        <v>0</v>
      </c>
      <c r="S58" s="166">
        <v>0</v>
      </c>
      <c r="T58" s="220">
        <v>0</v>
      </c>
      <c r="U58" s="220">
        <v>0</v>
      </c>
      <c r="V58" s="220">
        <v>0</v>
      </c>
      <c r="W58" s="166">
        <v>0</v>
      </c>
      <c r="X58" s="289">
        <v>532</v>
      </c>
      <c r="Y58" s="166">
        <v>0</v>
      </c>
      <c r="Z58" s="166">
        <v>0</v>
      </c>
      <c r="AA58" s="220">
        <v>0</v>
      </c>
      <c r="AB58" s="220">
        <v>0</v>
      </c>
      <c r="AC58" s="220">
        <v>0</v>
      </c>
      <c r="AD58" s="166">
        <v>0</v>
      </c>
      <c r="AE58" s="289">
        <v>136</v>
      </c>
      <c r="AF58" s="166">
        <v>0</v>
      </c>
      <c r="AG58" s="166">
        <v>0</v>
      </c>
      <c r="AH58" s="220">
        <v>0</v>
      </c>
      <c r="AI58" s="220">
        <v>0</v>
      </c>
      <c r="AJ58" s="220">
        <v>0</v>
      </c>
      <c r="AK58" s="166">
        <v>0</v>
      </c>
      <c r="AL58" s="289">
        <v>59</v>
      </c>
      <c r="AM58" s="166">
        <v>0</v>
      </c>
      <c r="AN58" s="166">
        <v>0</v>
      </c>
      <c r="AO58" s="220">
        <v>0</v>
      </c>
      <c r="AP58" s="220">
        <v>0</v>
      </c>
      <c r="AQ58" s="220">
        <v>0</v>
      </c>
      <c r="AR58" s="166">
        <v>0</v>
      </c>
      <c r="AS58" s="289">
        <v>6</v>
      </c>
      <c r="AT58" s="166">
        <f t="shared" si="9"/>
        <v>0</v>
      </c>
      <c r="AU58" s="166">
        <f t="shared" si="10"/>
        <v>0</v>
      </c>
      <c r="AV58" s="166">
        <f t="shared" si="11"/>
        <v>0</v>
      </c>
      <c r="AW58" s="166">
        <f t="shared" si="12"/>
        <v>0</v>
      </c>
      <c r="AX58" s="166">
        <f t="shared" si="13"/>
        <v>0</v>
      </c>
      <c r="AY58" s="166">
        <f t="shared" si="14"/>
        <v>0</v>
      </c>
      <c r="AZ58" s="166">
        <f t="shared" si="15"/>
        <v>1249</v>
      </c>
    </row>
    <row r="59" spans="1:52" s="32" customFormat="1" ht="31.5">
      <c r="A59" s="68" t="s">
        <v>128</v>
      </c>
      <c r="B59" s="174" t="s">
        <v>129</v>
      </c>
      <c r="C59" s="216" t="s">
        <v>38</v>
      </c>
      <c r="D59" s="202">
        <f t="shared" si="2"/>
        <v>0</v>
      </c>
      <c r="E59" s="202">
        <f t="shared" si="3"/>
        <v>0</v>
      </c>
      <c r="F59" s="202">
        <f t="shared" si="4"/>
        <v>0</v>
      </c>
      <c r="G59" s="202">
        <f t="shared" si="5"/>
        <v>0</v>
      </c>
      <c r="H59" s="202">
        <f t="shared" si="6"/>
        <v>0</v>
      </c>
      <c r="I59" s="202">
        <f t="shared" si="7"/>
        <v>0</v>
      </c>
      <c r="J59" s="202">
        <f t="shared" si="8"/>
        <v>0</v>
      </c>
      <c r="K59" s="202">
        <v>0</v>
      </c>
      <c r="L59" s="202">
        <v>0</v>
      </c>
      <c r="M59" s="71">
        <v>0</v>
      </c>
      <c r="N59" s="71">
        <v>0</v>
      </c>
      <c r="O59" s="71">
        <v>0</v>
      </c>
      <c r="P59" s="202">
        <v>0</v>
      </c>
      <c r="Q59" s="203">
        <v>0</v>
      </c>
      <c r="R59" s="202">
        <v>0</v>
      </c>
      <c r="S59" s="202">
        <v>0</v>
      </c>
      <c r="T59" s="71">
        <v>0</v>
      </c>
      <c r="U59" s="71">
        <v>0</v>
      </c>
      <c r="V59" s="71">
        <v>0</v>
      </c>
      <c r="W59" s="202">
        <v>0</v>
      </c>
      <c r="X59" s="203">
        <v>0</v>
      </c>
      <c r="Y59" s="202">
        <v>0</v>
      </c>
      <c r="Z59" s="202">
        <v>0</v>
      </c>
      <c r="AA59" s="71">
        <v>0</v>
      </c>
      <c r="AB59" s="71">
        <v>0</v>
      </c>
      <c r="AC59" s="71">
        <v>0</v>
      </c>
      <c r="AD59" s="202">
        <v>0</v>
      </c>
      <c r="AE59" s="203">
        <v>0</v>
      </c>
      <c r="AF59" s="202">
        <v>0</v>
      </c>
      <c r="AG59" s="202">
        <v>0</v>
      </c>
      <c r="AH59" s="71">
        <v>0</v>
      </c>
      <c r="AI59" s="71">
        <v>0</v>
      </c>
      <c r="AJ59" s="71">
        <v>0</v>
      </c>
      <c r="AK59" s="202">
        <v>0</v>
      </c>
      <c r="AL59" s="203">
        <v>0</v>
      </c>
      <c r="AM59" s="202">
        <v>0</v>
      </c>
      <c r="AN59" s="202">
        <v>0</v>
      </c>
      <c r="AO59" s="71">
        <v>0</v>
      </c>
      <c r="AP59" s="71">
        <v>0</v>
      </c>
      <c r="AQ59" s="71">
        <v>0</v>
      </c>
      <c r="AR59" s="202">
        <v>0</v>
      </c>
      <c r="AS59" s="203">
        <v>0</v>
      </c>
      <c r="AT59" s="202">
        <f t="shared" si="9"/>
        <v>0</v>
      </c>
      <c r="AU59" s="202">
        <f t="shared" si="10"/>
        <v>0</v>
      </c>
      <c r="AV59" s="202">
        <f t="shared" si="11"/>
        <v>0</v>
      </c>
      <c r="AW59" s="202">
        <f t="shared" si="12"/>
        <v>0</v>
      </c>
      <c r="AX59" s="202">
        <f t="shared" si="13"/>
        <v>0</v>
      </c>
      <c r="AY59" s="202">
        <f t="shared" si="14"/>
        <v>0</v>
      </c>
      <c r="AZ59" s="202">
        <f t="shared" si="15"/>
        <v>0</v>
      </c>
    </row>
    <row r="60" spans="1:52" s="32" customFormat="1" ht="31.5">
      <c r="A60" s="68" t="s">
        <v>130</v>
      </c>
      <c r="B60" s="174" t="s">
        <v>131</v>
      </c>
      <c r="C60" s="216" t="s">
        <v>38</v>
      </c>
      <c r="D60" s="202">
        <f t="shared" si="2"/>
        <v>0</v>
      </c>
      <c r="E60" s="202">
        <f t="shared" si="3"/>
        <v>0</v>
      </c>
      <c r="F60" s="202">
        <f t="shared" si="4"/>
        <v>0</v>
      </c>
      <c r="G60" s="202">
        <f t="shared" si="5"/>
        <v>0</v>
      </c>
      <c r="H60" s="202">
        <f t="shared" si="6"/>
        <v>0</v>
      </c>
      <c r="I60" s="202">
        <f t="shared" si="7"/>
        <v>0</v>
      </c>
      <c r="J60" s="202">
        <f t="shared" si="8"/>
        <v>0</v>
      </c>
      <c r="K60" s="202">
        <v>0</v>
      </c>
      <c r="L60" s="202">
        <v>0</v>
      </c>
      <c r="M60" s="71">
        <v>0</v>
      </c>
      <c r="N60" s="71">
        <v>0</v>
      </c>
      <c r="O60" s="71">
        <v>0</v>
      </c>
      <c r="P60" s="202">
        <v>0</v>
      </c>
      <c r="Q60" s="203">
        <v>0</v>
      </c>
      <c r="R60" s="202">
        <v>0</v>
      </c>
      <c r="S60" s="202">
        <v>0</v>
      </c>
      <c r="T60" s="71">
        <v>0</v>
      </c>
      <c r="U60" s="71">
        <v>0</v>
      </c>
      <c r="V60" s="71">
        <v>0</v>
      </c>
      <c r="W60" s="202">
        <v>0</v>
      </c>
      <c r="X60" s="203">
        <v>0</v>
      </c>
      <c r="Y60" s="202">
        <v>0</v>
      </c>
      <c r="Z60" s="202">
        <v>0</v>
      </c>
      <c r="AA60" s="71">
        <v>0</v>
      </c>
      <c r="AB60" s="71">
        <v>0</v>
      </c>
      <c r="AC60" s="71">
        <v>0</v>
      </c>
      <c r="AD60" s="202">
        <v>0</v>
      </c>
      <c r="AE60" s="203">
        <v>0</v>
      </c>
      <c r="AF60" s="202">
        <v>0</v>
      </c>
      <c r="AG60" s="202">
        <v>0</v>
      </c>
      <c r="AH60" s="71">
        <v>0</v>
      </c>
      <c r="AI60" s="71">
        <v>0</v>
      </c>
      <c r="AJ60" s="71">
        <v>0</v>
      </c>
      <c r="AK60" s="202">
        <v>0</v>
      </c>
      <c r="AL60" s="203">
        <v>0</v>
      </c>
      <c r="AM60" s="202">
        <v>0</v>
      </c>
      <c r="AN60" s="202">
        <v>0</v>
      </c>
      <c r="AO60" s="71">
        <v>0</v>
      </c>
      <c r="AP60" s="71">
        <v>0</v>
      </c>
      <c r="AQ60" s="71">
        <v>0</v>
      </c>
      <c r="AR60" s="202">
        <v>0</v>
      </c>
      <c r="AS60" s="203">
        <v>0</v>
      </c>
      <c r="AT60" s="202">
        <f t="shared" si="9"/>
        <v>0</v>
      </c>
      <c r="AU60" s="202">
        <f t="shared" si="10"/>
        <v>0</v>
      </c>
      <c r="AV60" s="202">
        <f t="shared" si="11"/>
        <v>0</v>
      </c>
      <c r="AW60" s="202">
        <f t="shared" si="12"/>
        <v>0</v>
      </c>
      <c r="AX60" s="202">
        <f t="shared" si="13"/>
        <v>0</v>
      </c>
      <c r="AY60" s="202">
        <f t="shared" si="14"/>
        <v>0</v>
      </c>
      <c r="AZ60" s="202">
        <f t="shared" si="15"/>
        <v>0</v>
      </c>
    </row>
    <row r="61" spans="1:52" s="32" customFormat="1" ht="31.5">
      <c r="A61" s="68" t="s">
        <v>132</v>
      </c>
      <c r="B61" s="174" t="s">
        <v>133</v>
      </c>
      <c r="C61" s="216" t="s">
        <v>38</v>
      </c>
      <c r="D61" s="202">
        <f t="shared" si="2"/>
        <v>0</v>
      </c>
      <c r="E61" s="202">
        <f t="shared" si="3"/>
        <v>0</v>
      </c>
      <c r="F61" s="202">
        <f t="shared" si="4"/>
        <v>0</v>
      </c>
      <c r="G61" s="202">
        <f t="shared" si="5"/>
        <v>0</v>
      </c>
      <c r="H61" s="202">
        <f t="shared" si="6"/>
        <v>0</v>
      </c>
      <c r="I61" s="202">
        <f t="shared" si="7"/>
        <v>0</v>
      </c>
      <c r="J61" s="202">
        <f t="shared" si="8"/>
        <v>0</v>
      </c>
      <c r="K61" s="202">
        <v>0</v>
      </c>
      <c r="L61" s="202">
        <v>0</v>
      </c>
      <c r="M61" s="71">
        <v>0</v>
      </c>
      <c r="N61" s="71">
        <v>0</v>
      </c>
      <c r="O61" s="71">
        <v>0</v>
      </c>
      <c r="P61" s="202">
        <v>0</v>
      </c>
      <c r="Q61" s="203">
        <v>0</v>
      </c>
      <c r="R61" s="202">
        <v>0</v>
      </c>
      <c r="S61" s="202">
        <v>0</v>
      </c>
      <c r="T61" s="71">
        <v>0</v>
      </c>
      <c r="U61" s="71">
        <v>0</v>
      </c>
      <c r="V61" s="71">
        <v>0</v>
      </c>
      <c r="W61" s="202">
        <v>0</v>
      </c>
      <c r="X61" s="203">
        <v>0</v>
      </c>
      <c r="Y61" s="202">
        <v>0</v>
      </c>
      <c r="Z61" s="202">
        <v>0</v>
      </c>
      <c r="AA61" s="71">
        <v>0</v>
      </c>
      <c r="AB61" s="71">
        <v>0</v>
      </c>
      <c r="AC61" s="71">
        <v>0</v>
      </c>
      <c r="AD61" s="202">
        <v>0</v>
      </c>
      <c r="AE61" s="203">
        <v>0</v>
      </c>
      <c r="AF61" s="202">
        <v>0</v>
      </c>
      <c r="AG61" s="202">
        <v>0</v>
      </c>
      <c r="AH61" s="71">
        <v>0</v>
      </c>
      <c r="AI61" s="71">
        <v>0</v>
      </c>
      <c r="AJ61" s="71">
        <v>0</v>
      </c>
      <c r="AK61" s="202">
        <v>0</v>
      </c>
      <c r="AL61" s="203">
        <v>0</v>
      </c>
      <c r="AM61" s="202">
        <v>0</v>
      </c>
      <c r="AN61" s="202">
        <v>0</v>
      </c>
      <c r="AO61" s="71">
        <v>0</v>
      </c>
      <c r="AP61" s="71">
        <v>0</v>
      </c>
      <c r="AQ61" s="71">
        <v>0</v>
      </c>
      <c r="AR61" s="202">
        <v>0</v>
      </c>
      <c r="AS61" s="203">
        <v>0</v>
      </c>
      <c r="AT61" s="202">
        <f t="shared" si="9"/>
        <v>0</v>
      </c>
      <c r="AU61" s="202">
        <f t="shared" si="10"/>
        <v>0</v>
      </c>
      <c r="AV61" s="202">
        <f t="shared" si="11"/>
        <v>0</v>
      </c>
      <c r="AW61" s="202">
        <f t="shared" si="12"/>
        <v>0</v>
      </c>
      <c r="AX61" s="202">
        <f t="shared" si="13"/>
        <v>0</v>
      </c>
      <c r="AY61" s="202">
        <f t="shared" si="14"/>
        <v>0</v>
      </c>
      <c r="AZ61" s="202">
        <f t="shared" si="15"/>
        <v>0</v>
      </c>
    </row>
    <row r="62" spans="1:52" s="32" customFormat="1" ht="31.5">
      <c r="A62" s="68" t="s">
        <v>134</v>
      </c>
      <c r="B62" s="174" t="s">
        <v>135</v>
      </c>
      <c r="C62" s="216" t="s">
        <v>38</v>
      </c>
      <c r="D62" s="202">
        <f t="shared" si="2"/>
        <v>0</v>
      </c>
      <c r="E62" s="202">
        <f t="shared" si="3"/>
        <v>0</v>
      </c>
      <c r="F62" s="202">
        <f t="shared" si="4"/>
        <v>0</v>
      </c>
      <c r="G62" s="202">
        <f t="shared" si="5"/>
        <v>0</v>
      </c>
      <c r="H62" s="202">
        <f t="shared" si="6"/>
        <v>0</v>
      </c>
      <c r="I62" s="202">
        <f t="shared" si="7"/>
        <v>0</v>
      </c>
      <c r="J62" s="202">
        <f t="shared" si="8"/>
        <v>0</v>
      </c>
      <c r="K62" s="202">
        <v>0</v>
      </c>
      <c r="L62" s="202">
        <v>0</v>
      </c>
      <c r="M62" s="71">
        <v>0</v>
      </c>
      <c r="N62" s="71">
        <v>0</v>
      </c>
      <c r="O62" s="71">
        <v>0</v>
      </c>
      <c r="P62" s="202">
        <v>0</v>
      </c>
      <c r="Q62" s="203">
        <v>0</v>
      </c>
      <c r="R62" s="202">
        <v>0</v>
      </c>
      <c r="S62" s="202">
        <v>0</v>
      </c>
      <c r="T62" s="71">
        <v>0</v>
      </c>
      <c r="U62" s="71">
        <v>0</v>
      </c>
      <c r="V62" s="71">
        <v>0</v>
      </c>
      <c r="W62" s="202">
        <v>0</v>
      </c>
      <c r="X62" s="203">
        <v>0</v>
      </c>
      <c r="Y62" s="202">
        <v>0</v>
      </c>
      <c r="Z62" s="202">
        <v>0</v>
      </c>
      <c r="AA62" s="71">
        <v>0</v>
      </c>
      <c r="AB62" s="71">
        <v>0</v>
      </c>
      <c r="AC62" s="71">
        <v>0</v>
      </c>
      <c r="AD62" s="202">
        <v>0</v>
      </c>
      <c r="AE62" s="203">
        <v>0</v>
      </c>
      <c r="AF62" s="202">
        <v>0</v>
      </c>
      <c r="AG62" s="202">
        <v>0</v>
      </c>
      <c r="AH62" s="71">
        <v>0</v>
      </c>
      <c r="AI62" s="71">
        <v>0</v>
      </c>
      <c r="AJ62" s="71">
        <v>0</v>
      </c>
      <c r="AK62" s="202">
        <v>0</v>
      </c>
      <c r="AL62" s="203">
        <v>0</v>
      </c>
      <c r="AM62" s="202">
        <v>0</v>
      </c>
      <c r="AN62" s="202">
        <v>0</v>
      </c>
      <c r="AO62" s="71">
        <v>0</v>
      </c>
      <c r="AP62" s="71">
        <v>0</v>
      </c>
      <c r="AQ62" s="71">
        <v>0</v>
      </c>
      <c r="AR62" s="202">
        <v>0</v>
      </c>
      <c r="AS62" s="203">
        <v>0</v>
      </c>
      <c r="AT62" s="202">
        <f t="shared" si="9"/>
        <v>0</v>
      </c>
      <c r="AU62" s="202">
        <f t="shared" si="10"/>
        <v>0</v>
      </c>
      <c r="AV62" s="202">
        <f t="shared" si="11"/>
        <v>0</v>
      </c>
      <c r="AW62" s="202">
        <f t="shared" si="12"/>
        <v>0</v>
      </c>
      <c r="AX62" s="202">
        <f t="shared" si="13"/>
        <v>0</v>
      </c>
      <c r="AY62" s="202">
        <f t="shared" si="14"/>
        <v>0</v>
      </c>
      <c r="AZ62" s="202">
        <f t="shared" si="15"/>
        <v>0</v>
      </c>
    </row>
    <row r="63" spans="1:52" ht="15.75">
      <c r="A63" s="195" t="s">
        <v>136</v>
      </c>
      <c r="B63" s="199" t="s">
        <v>215</v>
      </c>
      <c r="C63" s="285" t="s">
        <v>39</v>
      </c>
      <c r="D63" s="166">
        <f t="shared" si="2"/>
        <v>0</v>
      </c>
      <c r="E63" s="166">
        <f t="shared" si="3"/>
        <v>0</v>
      </c>
      <c r="F63" s="166">
        <f t="shared" si="4"/>
        <v>0</v>
      </c>
      <c r="G63" s="166">
        <f t="shared" si="5"/>
        <v>0</v>
      </c>
      <c r="H63" s="166">
        <f t="shared" si="6"/>
        <v>0</v>
      </c>
      <c r="I63" s="166">
        <f t="shared" si="7"/>
        <v>0</v>
      </c>
      <c r="J63" s="166">
        <f t="shared" si="8"/>
        <v>0</v>
      </c>
      <c r="K63" s="166">
        <v>0</v>
      </c>
      <c r="L63" s="166">
        <v>0</v>
      </c>
      <c r="M63" s="220">
        <v>0</v>
      </c>
      <c r="N63" s="220">
        <v>0</v>
      </c>
      <c r="O63" s="220">
        <v>0</v>
      </c>
      <c r="P63" s="166">
        <v>0</v>
      </c>
      <c r="Q63" s="289">
        <v>0</v>
      </c>
      <c r="R63" s="166">
        <v>0</v>
      </c>
      <c r="S63" s="166">
        <v>0</v>
      </c>
      <c r="T63" s="220">
        <v>0</v>
      </c>
      <c r="U63" s="220">
        <v>0</v>
      </c>
      <c r="V63" s="220">
        <v>0</v>
      </c>
      <c r="W63" s="166">
        <v>0</v>
      </c>
      <c r="X63" s="289">
        <v>0</v>
      </c>
      <c r="Y63" s="166">
        <v>0</v>
      </c>
      <c r="Z63" s="166">
        <v>0</v>
      </c>
      <c r="AA63" s="220">
        <v>0</v>
      </c>
      <c r="AB63" s="220">
        <v>0</v>
      </c>
      <c r="AC63" s="220">
        <v>0</v>
      </c>
      <c r="AD63" s="166">
        <v>0</v>
      </c>
      <c r="AE63" s="289">
        <v>0</v>
      </c>
      <c r="AF63" s="166">
        <v>0</v>
      </c>
      <c r="AG63" s="166">
        <v>0</v>
      </c>
      <c r="AH63" s="220">
        <v>0</v>
      </c>
      <c r="AI63" s="220">
        <v>0</v>
      </c>
      <c r="AJ63" s="220">
        <v>0</v>
      </c>
      <c r="AK63" s="166">
        <v>0</v>
      </c>
      <c r="AL63" s="289">
        <v>0</v>
      </c>
      <c r="AM63" s="166">
        <v>0</v>
      </c>
      <c r="AN63" s="166">
        <v>0</v>
      </c>
      <c r="AO63" s="220">
        <v>0</v>
      </c>
      <c r="AP63" s="220">
        <v>0</v>
      </c>
      <c r="AQ63" s="220">
        <v>0</v>
      </c>
      <c r="AR63" s="166">
        <v>0</v>
      </c>
      <c r="AS63" s="289">
        <v>0</v>
      </c>
      <c r="AT63" s="166">
        <f t="shared" si="9"/>
        <v>0</v>
      </c>
      <c r="AU63" s="166">
        <f t="shared" si="10"/>
        <v>0</v>
      </c>
      <c r="AV63" s="166">
        <f t="shared" si="11"/>
        <v>0</v>
      </c>
      <c r="AW63" s="166">
        <f t="shared" si="12"/>
        <v>0</v>
      </c>
      <c r="AX63" s="166">
        <f t="shared" si="13"/>
        <v>0</v>
      </c>
      <c r="AY63" s="166">
        <f t="shared" si="14"/>
        <v>0</v>
      </c>
      <c r="AZ63" s="166">
        <f t="shared" si="15"/>
        <v>0</v>
      </c>
    </row>
    <row r="64" spans="1:52" s="32" customFormat="1" ht="31.5">
      <c r="A64" s="68" t="s">
        <v>138</v>
      </c>
      <c r="B64" s="174" t="s">
        <v>139</v>
      </c>
      <c r="C64" s="216" t="s">
        <v>38</v>
      </c>
      <c r="D64" s="202">
        <f t="shared" si="2"/>
        <v>0</v>
      </c>
      <c r="E64" s="202">
        <f t="shared" si="3"/>
        <v>0</v>
      </c>
      <c r="F64" s="202">
        <f t="shared" si="4"/>
        <v>0</v>
      </c>
      <c r="G64" s="202">
        <f t="shared" si="5"/>
        <v>0</v>
      </c>
      <c r="H64" s="202">
        <f t="shared" si="6"/>
        <v>0</v>
      </c>
      <c r="I64" s="202">
        <f t="shared" si="7"/>
        <v>0</v>
      </c>
      <c r="J64" s="202">
        <f t="shared" si="8"/>
        <v>0</v>
      </c>
      <c r="K64" s="202">
        <v>0</v>
      </c>
      <c r="L64" s="202">
        <v>0</v>
      </c>
      <c r="M64" s="71">
        <v>0</v>
      </c>
      <c r="N64" s="71">
        <v>0</v>
      </c>
      <c r="O64" s="71">
        <v>0</v>
      </c>
      <c r="P64" s="202">
        <v>0</v>
      </c>
      <c r="Q64" s="203">
        <v>0</v>
      </c>
      <c r="R64" s="202">
        <v>0</v>
      </c>
      <c r="S64" s="202">
        <v>0</v>
      </c>
      <c r="T64" s="71">
        <v>0</v>
      </c>
      <c r="U64" s="71">
        <v>0</v>
      </c>
      <c r="V64" s="71">
        <v>0</v>
      </c>
      <c r="W64" s="202">
        <v>0</v>
      </c>
      <c r="X64" s="203">
        <v>0</v>
      </c>
      <c r="Y64" s="202">
        <v>0</v>
      </c>
      <c r="Z64" s="202">
        <v>0</v>
      </c>
      <c r="AA64" s="71">
        <v>0</v>
      </c>
      <c r="AB64" s="71">
        <v>0</v>
      </c>
      <c r="AC64" s="71">
        <v>0</v>
      </c>
      <c r="AD64" s="202">
        <v>0</v>
      </c>
      <c r="AE64" s="203">
        <v>0</v>
      </c>
      <c r="AF64" s="202">
        <v>0</v>
      </c>
      <c r="AG64" s="202">
        <v>0</v>
      </c>
      <c r="AH64" s="71">
        <v>0</v>
      </c>
      <c r="AI64" s="71">
        <v>0</v>
      </c>
      <c r="AJ64" s="71">
        <v>0</v>
      </c>
      <c r="AK64" s="202">
        <v>0</v>
      </c>
      <c r="AL64" s="203">
        <v>0</v>
      </c>
      <c r="AM64" s="202">
        <v>0</v>
      </c>
      <c r="AN64" s="202">
        <v>0</v>
      </c>
      <c r="AO64" s="71">
        <v>0</v>
      </c>
      <c r="AP64" s="71">
        <v>0</v>
      </c>
      <c r="AQ64" s="71">
        <v>0</v>
      </c>
      <c r="AR64" s="202">
        <v>0</v>
      </c>
      <c r="AS64" s="203">
        <v>0</v>
      </c>
      <c r="AT64" s="202">
        <f t="shared" si="9"/>
        <v>0</v>
      </c>
      <c r="AU64" s="202">
        <f t="shared" si="10"/>
        <v>0</v>
      </c>
      <c r="AV64" s="202">
        <f t="shared" si="11"/>
        <v>0</v>
      </c>
      <c r="AW64" s="202">
        <f t="shared" si="12"/>
        <v>0</v>
      </c>
      <c r="AX64" s="202">
        <f t="shared" si="13"/>
        <v>0</v>
      </c>
      <c r="AY64" s="202">
        <f t="shared" si="14"/>
        <v>0</v>
      </c>
      <c r="AZ64" s="202">
        <f t="shared" si="15"/>
        <v>0</v>
      </c>
    </row>
    <row r="65" spans="1:52" s="32" customFormat="1" ht="31.5">
      <c r="A65" s="68" t="s">
        <v>140</v>
      </c>
      <c r="B65" s="174" t="s">
        <v>141</v>
      </c>
      <c r="C65" s="216" t="s">
        <v>38</v>
      </c>
      <c r="D65" s="202">
        <f t="shared" si="2"/>
        <v>0</v>
      </c>
      <c r="E65" s="202">
        <f t="shared" si="3"/>
        <v>0</v>
      </c>
      <c r="F65" s="202">
        <f t="shared" si="4"/>
        <v>0</v>
      </c>
      <c r="G65" s="202">
        <f t="shared" si="5"/>
        <v>0</v>
      </c>
      <c r="H65" s="202">
        <f t="shared" si="6"/>
        <v>0</v>
      </c>
      <c r="I65" s="202">
        <f t="shared" si="7"/>
        <v>0</v>
      </c>
      <c r="J65" s="202">
        <f t="shared" si="8"/>
        <v>0</v>
      </c>
      <c r="K65" s="202">
        <v>0</v>
      </c>
      <c r="L65" s="202">
        <v>0</v>
      </c>
      <c r="M65" s="71">
        <v>0</v>
      </c>
      <c r="N65" s="71">
        <v>0</v>
      </c>
      <c r="O65" s="71">
        <v>0</v>
      </c>
      <c r="P65" s="202">
        <v>0</v>
      </c>
      <c r="Q65" s="203">
        <v>0</v>
      </c>
      <c r="R65" s="202">
        <v>0</v>
      </c>
      <c r="S65" s="202">
        <v>0</v>
      </c>
      <c r="T65" s="71">
        <v>0</v>
      </c>
      <c r="U65" s="71">
        <v>0</v>
      </c>
      <c r="V65" s="71">
        <v>0</v>
      </c>
      <c r="W65" s="202">
        <v>0</v>
      </c>
      <c r="X65" s="203">
        <v>0</v>
      </c>
      <c r="Y65" s="202">
        <v>0</v>
      </c>
      <c r="Z65" s="202">
        <v>0</v>
      </c>
      <c r="AA65" s="71">
        <v>0</v>
      </c>
      <c r="AB65" s="71">
        <v>0</v>
      </c>
      <c r="AC65" s="71">
        <v>0</v>
      </c>
      <c r="AD65" s="202">
        <v>0</v>
      </c>
      <c r="AE65" s="203">
        <v>0</v>
      </c>
      <c r="AF65" s="202">
        <v>0</v>
      </c>
      <c r="AG65" s="202">
        <v>0</v>
      </c>
      <c r="AH65" s="71">
        <v>0</v>
      </c>
      <c r="AI65" s="71">
        <v>0</v>
      </c>
      <c r="AJ65" s="71">
        <v>0</v>
      </c>
      <c r="AK65" s="202">
        <v>0</v>
      </c>
      <c r="AL65" s="203">
        <v>0</v>
      </c>
      <c r="AM65" s="202">
        <v>0</v>
      </c>
      <c r="AN65" s="202">
        <v>0</v>
      </c>
      <c r="AO65" s="71">
        <v>0</v>
      </c>
      <c r="AP65" s="71">
        <v>0</v>
      </c>
      <c r="AQ65" s="71">
        <v>0</v>
      </c>
      <c r="AR65" s="202">
        <v>0</v>
      </c>
      <c r="AS65" s="203">
        <v>0</v>
      </c>
      <c r="AT65" s="202">
        <f t="shared" si="9"/>
        <v>0</v>
      </c>
      <c r="AU65" s="202">
        <f t="shared" si="10"/>
        <v>0</v>
      </c>
      <c r="AV65" s="202">
        <f t="shared" si="11"/>
        <v>0</v>
      </c>
      <c r="AW65" s="202">
        <f t="shared" si="12"/>
        <v>0</v>
      </c>
      <c r="AX65" s="202">
        <f t="shared" si="13"/>
        <v>0</v>
      </c>
      <c r="AY65" s="202">
        <f t="shared" si="14"/>
        <v>0</v>
      </c>
      <c r="AZ65" s="202">
        <f t="shared" si="15"/>
        <v>0</v>
      </c>
    </row>
    <row r="66" spans="1:52" s="32" customFormat="1" ht="31.5">
      <c r="A66" s="68" t="s">
        <v>142</v>
      </c>
      <c r="B66" s="174" t="s">
        <v>143</v>
      </c>
      <c r="C66" s="216" t="s">
        <v>38</v>
      </c>
      <c r="D66" s="202">
        <f t="shared" si="2"/>
        <v>0</v>
      </c>
      <c r="E66" s="202">
        <f t="shared" si="3"/>
        <v>0</v>
      </c>
      <c r="F66" s="202">
        <f t="shared" si="4"/>
        <v>0</v>
      </c>
      <c r="G66" s="202">
        <f t="shared" si="5"/>
        <v>0</v>
      </c>
      <c r="H66" s="202">
        <f t="shared" si="6"/>
        <v>0</v>
      </c>
      <c r="I66" s="202">
        <f t="shared" si="7"/>
        <v>0</v>
      </c>
      <c r="J66" s="202">
        <f t="shared" si="8"/>
        <v>0</v>
      </c>
      <c r="K66" s="202">
        <v>0</v>
      </c>
      <c r="L66" s="202">
        <v>0</v>
      </c>
      <c r="M66" s="71">
        <v>0</v>
      </c>
      <c r="N66" s="71">
        <v>0</v>
      </c>
      <c r="O66" s="71">
        <v>0</v>
      </c>
      <c r="P66" s="202">
        <v>0</v>
      </c>
      <c r="Q66" s="203">
        <v>0</v>
      </c>
      <c r="R66" s="202">
        <v>0</v>
      </c>
      <c r="S66" s="202">
        <v>0</v>
      </c>
      <c r="T66" s="71">
        <v>0</v>
      </c>
      <c r="U66" s="71">
        <v>0</v>
      </c>
      <c r="V66" s="71">
        <v>0</v>
      </c>
      <c r="W66" s="202">
        <v>0</v>
      </c>
      <c r="X66" s="203">
        <v>0</v>
      </c>
      <c r="Y66" s="202">
        <v>0</v>
      </c>
      <c r="Z66" s="202">
        <v>0</v>
      </c>
      <c r="AA66" s="71">
        <v>0</v>
      </c>
      <c r="AB66" s="71">
        <v>0</v>
      </c>
      <c r="AC66" s="71">
        <v>0</v>
      </c>
      <c r="AD66" s="202">
        <v>0</v>
      </c>
      <c r="AE66" s="203">
        <v>0</v>
      </c>
      <c r="AF66" s="202">
        <v>0</v>
      </c>
      <c r="AG66" s="202">
        <v>0</v>
      </c>
      <c r="AH66" s="71">
        <v>0</v>
      </c>
      <c r="AI66" s="71">
        <v>0</v>
      </c>
      <c r="AJ66" s="71">
        <v>0</v>
      </c>
      <c r="AK66" s="202">
        <v>0</v>
      </c>
      <c r="AL66" s="203">
        <v>0</v>
      </c>
      <c r="AM66" s="202">
        <v>0</v>
      </c>
      <c r="AN66" s="202">
        <v>0</v>
      </c>
      <c r="AO66" s="71">
        <v>0</v>
      </c>
      <c r="AP66" s="71">
        <v>0</v>
      </c>
      <c r="AQ66" s="71">
        <v>0</v>
      </c>
      <c r="AR66" s="202">
        <v>0</v>
      </c>
      <c r="AS66" s="203">
        <v>0</v>
      </c>
      <c r="AT66" s="202">
        <f t="shared" si="9"/>
        <v>0</v>
      </c>
      <c r="AU66" s="202">
        <f t="shared" si="10"/>
        <v>0</v>
      </c>
      <c r="AV66" s="202">
        <f t="shared" si="11"/>
        <v>0</v>
      </c>
      <c r="AW66" s="202">
        <f t="shared" si="12"/>
        <v>0</v>
      </c>
      <c r="AX66" s="202">
        <f t="shared" si="13"/>
        <v>0</v>
      </c>
      <c r="AY66" s="202">
        <f t="shared" si="14"/>
        <v>0</v>
      </c>
      <c r="AZ66" s="202">
        <f t="shared" si="15"/>
        <v>0</v>
      </c>
    </row>
    <row r="67" spans="1:52" s="32" customFormat="1" ht="31.5">
      <c r="A67" s="68" t="s">
        <v>144</v>
      </c>
      <c r="B67" s="69" t="s">
        <v>145</v>
      </c>
      <c r="C67" s="216" t="s">
        <v>38</v>
      </c>
      <c r="D67" s="202">
        <f t="shared" si="2"/>
        <v>0</v>
      </c>
      <c r="E67" s="202">
        <f t="shared" si="3"/>
        <v>0</v>
      </c>
      <c r="F67" s="202">
        <f t="shared" si="4"/>
        <v>0</v>
      </c>
      <c r="G67" s="202">
        <f t="shared" si="5"/>
        <v>0</v>
      </c>
      <c r="H67" s="202">
        <f t="shared" si="6"/>
        <v>0</v>
      </c>
      <c r="I67" s="202">
        <f t="shared" si="7"/>
        <v>0</v>
      </c>
      <c r="J67" s="202">
        <f t="shared" si="8"/>
        <v>0</v>
      </c>
      <c r="K67" s="202">
        <v>0</v>
      </c>
      <c r="L67" s="202">
        <v>0</v>
      </c>
      <c r="M67" s="71">
        <v>0</v>
      </c>
      <c r="N67" s="71">
        <v>0</v>
      </c>
      <c r="O67" s="71">
        <v>0</v>
      </c>
      <c r="P67" s="202">
        <v>0</v>
      </c>
      <c r="Q67" s="203">
        <v>0</v>
      </c>
      <c r="R67" s="202">
        <v>0</v>
      </c>
      <c r="S67" s="202">
        <v>0</v>
      </c>
      <c r="T67" s="71">
        <v>0</v>
      </c>
      <c r="U67" s="71">
        <v>0</v>
      </c>
      <c r="V67" s="71">
        <v>0</v>
      </c>
      <c r="W67" s="202">
        <v>0</v>
      </c>
      <c r="X67" s="203">
        <v>0</v>
      </c>
      <c r="Y67" s="202">
        <v>0</v>
      </c>
      <c r="Z67" s="202">
        <v>0</v>
      </c>
      <c r="AA67" s="71">
        <v>0</v>
      </c>
      <c r="AB67" s="71">
        <v>0</v>
      </c>
      <c r="AC67" s="71">
        <v>0</v>
      </c>
      <c r="AD67" s="202">
        <v>0</v>
      </c>
      <c r="AE67" s="203">
        <v>0</v>
      </c>
      <c r="AF67" s="202">
        <v>0</v>
      </c>
      <c r="AG67" s="202">
        <v>0</v>
      </c>
      <c r="AH67" s="71">
        <v>0</v>
      </c>
      <c r="AI67" s="71">
        <v>0</v>
      </c>
      <c r="AJ67" s="71">
        <v>0</v>
      </c>
      <c r="AK67" s="202">
        <v>0</v>
      </c>
      <c r="AL67" s="203">
        <v>0</v>
      </c>
      <c r="AM67" s="202">
        <v>0</v>
      </c>
      <c r="AN67" s="202">
        <v>0</v>
      </c>
      <c r="AO67" s="71">
        <v>0</v>
      </c>
      <c r="AP67" s="71">
        <v>0</v>
      </c>
      <c r="AQ67" s="71">
        <v>0</v>
      </c>
      <c r="AR67" s="202">
        <v>0</v>
      </c>
      <c r="AS67" s="203">
        <v>0</v>
      </c>
      <c r="AT67" s="202">
        <f t="shared" si="9"/>
        <v>0</v>
      </c>
      <c r="AU67" s="202">
        <f t="shared" si="10"/>
        <v>0</v>
      </c>
      <c r="AV67" s="202">
        <f t="shared" si="11"/>
        <v>0</v>
      </c>
      <c r="AW67" s="202">
        <f t="shared" si="12"/>
        <v>0</v>
      </c>
      <c r="AX67" s="202">
        <f t="shared" si="13"/>
        <v>0</v>
      </c>
      <c r="AY67" s="202">
        <f t="shared" si="14"/>
        <v>0</v>
      </c>
      <c r="AZ67" s="202">
        <f t="shared" si="15"/>
        <v>0</v>
      </c>
    </row>
    <row r="68" spans="1:52" s="32" customFormat="1" ht="47.25">
      <c r="A68" s="68" t="s">
        <v>146</v>
      </c>
      <c r="B68" s="69" t="s">
        <v>147</v>
      </c>
      <c r="C68" s="216" t="s">
        <v>38</v>
      </c>
      <c r="D68" s="202">
        <f t="shared" si="2"/>
        <v>0</v>
      </c>
      <c r="E68" s="202">
        <f t="shared" si="3"/>
        <v>0</v>
      </c>
      <c r="F68" s="202">
        <f t="shared" si="4"/>
        <v>0</v>
      </c>
      <c r="G68" s="202">
        <f t="shared" si="5"/>
        <v>0</v>
      </c>
      <c r="H68" s="202">
        <f t="shared" si="6"/>
        <v>0</v>
      </c>
      <c r="I68" s="202">
        <f t="shared" si="7"/>
        <v>0</v>
      </c>
      <c r="J68" s="202">
        <f t="shared" si="8"/>
        <v>0</v>
      </c>
      <c r="K68" s="202">
        <v>0</v>
      </c>
      <c r="L68" s="202">
        <v>0</v>
      </c>
      <c r="M68" s="71">
        <v>0</v>
      </c>
      <c r="N68" s="71">
        <v>0</v>
      </c>
      <c r="O68" s="71">
        <v>0</v>
      </c>
      <c r="P68" s="202">
        <v>0</v>
      </c>
      <c r="Q68" s="203">
        <v>0</v>
      </c>
      <c r="R68" s="202">
        <v>0</v>
      </c>
      <c r="S68" s="202">
        <v>0</v>
      </c>
      <c r="T68" s="71">
        <v>0</v>
      </c>
      <c r="U68" s="71">
        <v>0</v>
      </c>
      <c r="V68" s="71">
        <v>0</v>
      </c>
      <c r="W68" s="202">
        <v>0</v>
      </c>
      <c r="X68" s="203">
        <v>0</v>
      </c>
      <c r="Y68" s="202">
        <v>0</v>
      </c>
      <c r="Z68" s="202">
        <v>0</v>
      </c>
      <c r="AA68" s="71">
        <v>0</v>
      </c>
      <c r="AB68" s="71">
        <v>0</v>
      </c>
      <c r="AC68" s="71">
        <v>0</v>
      </c>
      <c r="AD68" s="202">
        <v>0</v>
      </c>
      <c r="AE68" s="203">
        <v>0</v>
      </c>
      <c r="AF68" s="202">
        <v>0</v>
      </c>
      <c r="AG68" s="202">
        <v>0</v>
      </c>
      <c r="AH68" s="71">
        <v>0</v>
      </c>
      <c r="AI68" s="71">
        <v>0</v>
      </c>
      <c r="AJ68" s="71">
        <v>0</v>
      </c>
      <c r="AK68" s="202">
        <v>0</v>
      </c>
      <c r="AL68" s="203">
        <v>0</v>
      </c>
      <c r="AM68" s="202">
        <v>0</v>
      </c>
      <c r="AN68" s="202">
        <v>0</v>
      </c>
      <c r="AO68" s="71">
        <v>0</v>
      </c>
      <c r="AP68" s="71">
        <v>0</v>
      </c>
      <c r="AQ68" s="71">
        <v>0</v>
      </c>
      <c r="AR68" s="202">
        <v>0</v>
      </c>
      <c r="AS68" s="203">
        <v>0</v>
      </c>
      <c r="AT68" s="202">
        <f t="shared" si="9"/>
        <v>0</v>
      </c>
      <c r="AU68" s="202">
        <f t="shared" si="10"/>
        <v>0</v>
      </c>
      <c r="AV68" s="202">
        <f t="shared" si="11"/>
        <v>0</v>
      </c>
      <c r="AW68" s="202">
        <f t="shared" si="12"/>
        <v>0</v>
      </c>
      <c r="AX68" s="202">
        <f t="shared" si="13"/>
        <v>0</v>
      </c>
      <c r="AY68" s="202">
        <f t="shared" si="14"/>
        <v>0</v>
      </c>
      <c r="AZ68" s="202">
        <f t="shared" si="15"/>
        <v>0</v>
      </c>
    </row>
    <row r="69" spans="1:52" s="32" customFormat="1" ht="31.5">
      <c r="A69" s="68" t="s">
        <v>148</v>
      </c>
      <c r="B69" s="69" t="s">
        <v>149</v>
      </c>
      <c r="C69" s="216" t="s">
        <v>38</v>
      </c>
      <c r="D69" s="202">
        <f t="shared" si="2"/>
        <v>0</v>
      </c>
      <c r="E69" s="202">
        <f t="shared" si="3"/>
        <v>0</v>
      </c>
      <c r="F69" s="202">
        <f t="shared" si="4"/>
        <v>0</v>
      </c>
      <c r="G69" s="202">
        <f t="shared" si="5"/>
        <v>0</v>
      </c>
      <c r="H69" s="202">
        <f t="shared" si="6"/>
        <v>0.75</v>
      </c>
      <c r="I69" s="202">
        <f t="shared" si="7"/>
        <v>0</v>
      </c>
      <c r="J69" s="202">
        <f t="shared" si="8"/>
        <v>0</v>
      </c>
      <c r="K69" s="202">
        <v>0</v>
      </c>
      <c r="L69" s="202">
        <v>0</v>
      </c>
      <c r="M69" s="71">
        <v>0</v>
      </c>
      <c r="N69" s="71">
        <v>0</v>
      </c>
      <c r="O69" s="71">
        <v>0</v>
      </c>
      <c r="P69" s="202">
        <v>0</v>
      </c>
      <c r="Q69" s="203">
        <v>0</v>
      </c>
      <c r="R69" s="202">
        <v>0</v>
      </c>
      <c r="S69" s="202">
        <v>0</v>
      </c>
      <c r="T69" s="71">
        <v>0</v>
      </c>
      <c r="U69" s="71">
        <v>0</v>
      </c>
      <c r="V69" s="71">
        <v>0.75</v>
      </c>
      <c r="W69" s="202">
        <v>0</v>
      </c>
      <c r="X69" s="203">
        <v>0</v>
      </c>
      <c r="Y69" s="202">
        <v>0</v>
      </c>
      <c r="Z69" s="202">
        <v>0</v>
      </c>
      <c r="AA69" s="71">
        <v>0</v>
      </c>
      <c r="AB69" s="71">
        <v>0</v>
      </c>
      <c r="AC69" s="71">
        <v>0</v>
      </c>
      <c r="AD69" s="202">
        <v>0</v>
      </c>
      <c r="AE69" s="203">
        <v>0</v>
      </c>
      <c r="AF69" s="202">
        <v>0</v>
      </c>
      <c r="AG69" s="202">
        <v>0</v>
      </c>
      <c r="AH69" s="71">
        <v>0</v>
      </c>
      <c r="AI69" s="71">
        <v>0</v>
      </c>
      <c r="AJ69" s="71">
        <v>0</v>
      </c>
      <c r="AK69" s="202">
        <v>0</v>
      </c>
      <c r="AL69" s="203">
        <v>0</v>
      </c>
      <c r="AM69" s="202">
        <v>0</v>
      </c>
      <c r="AN69" s="202">
        <v>0</v>
      </c>
      <c r="AO69" s="71">
        <v>0</v>
      </c>
      <c r="AP69" s="71">
        <v>0</v>
      </c>
      <c r="AQ69" s="71">
        <v>0</v>
      </c>
      <c r="AR69" s="202">
        <v>0</v>
      </c>
      <c r="AS69" s="203">
        <v>0</v>
      </c>
      <c r="AT69" s="202">
        <f t="shared" si="9"/>
        <v>0</v>
      </c>
      <c r="AU69" s="202">
        <f t="shared" si="10"/>
        <v>0</v>
      </c>
      <c r="AV69" s="202">
        <f t="shared" si="11"/>
        <v>0</v>
      </c>
      <c r="AW69" s="202">
        <f t="shared" si="12"/>
        <v>0</v>
      </c>
      <c r="AX69" s="202">
        <f t="shared" si="13"/>
        <v>0.75</v>
      </c>
      <c r="AY69" s="202">
        <f t="shared" si="14"/>
        <v>0</v>
      </c>
      <c r="AZ69" s="202">
        <f t="shared" si="15"/>
        <v>0</v>
      </c>
    </row>
    <row r="70" spans="1:52" ht="16.5" customHeight="1">
      <c r="A70" s="195" t="s">
        <v>150</v>
      </c>
      <c r="B70" s="196" t="s">
        <v>151</v>
      </c>
      <c r="C70" s="285" t="s">
        <v>39</v>
      </c>
      <c r="D70" s="166">
        <f t="shared" si="2"/>
        <v>0</v>
      </c>
      <c r="E70" s="166">
        <f t="shared" si="3"/>
        <v>0</v>
      </c>
      <c r="F70" s="166">
        <f t="shared" si="4"/>
        <v>0</v>
      </c>
      <c r="G70" s="166">
        <f t="shared" si="5"/>
        <v>0</v>
      </c>
      <c r="H70" s="166">
        <f t="shared" si="6"/>
        <v>0.75</v>
      </c>
      <c r="I70" s="166">
        <f t="shared" si="7"/>
        <v>0</v>
      </c>
      <c r="J70" s="166">
        <f t="shared" si="8"/>
        <v>0</v>
      </c>
      <c r="K70" s="166">
        <v>0</v>
      </c>
      <c r="L70" s="166">
        <v>0</v>
      </c>
      <c r="M70" s="220">
        <v>0</v>
      </c>
      <c r="N70" s="220">
        <v>0</v>
      </c>
      <c r="O70" s="220">
        <v>0</v>
      </c>
      <c r="P70" s="166">
        <v>0</v>
      </c>
      <c r="Q70" s="289">
        <v>0</v>
      </c>
      <c r="R70" s="166">
        <v>0</v>
      </c>
      <c r="S70" s="166">
        <v>0</v>
      </c>
      <c r="T70" s="220">
        <v>0</v>
      </c>
      <c r="U70" s="220">
        <v>0</v>
      </c>
      <c r="V70" s="220">
        <v>0.75</v>
      </c>
      <c r="W70" s="166">
        <v>0</v>
      </c>
      <c r="X70" s="289">
        <v>0</v>
      </c>
      <c r="Y70" s="166">
        <v>0</v>
      </c>
      <c r="Z70" s="166">
        <v>0</v>
      </c>
      <c r="AA70" s="220">
        <v>0</v>
      </c>
      <c r="AB70" s="220">
        <v>0</v>
      </c>
      <c r="AC70" s="220">
        <v>0</v>
      </c>
      <c r="AD70" s="166">
        <v>0</v>
      </c>
      <c r="AE70" s="289">
        <v>0</v>
      </c>
      <c r="AF70" s="166">
        <v>0</v>
      </c>
      <c r="AG70" s="166">
        <v>0</v>
      </c>
      <c r="AH70" s="220">
        <v>0</v>
      </c>
      <c r="AI70" s="220">
        <v>0</v>
      </c>
      <c r="AJ70" s="220">
        <v>0</v>
      </c>
      <c r="AK70" s="166">
        <v>0</v>
      </c>
      <c r="AL70" s="289">
        <v>0</v>
      </c>
      <c r="AM70" s="166">
        <v>0</v>
      </c>
      <c r="AN70" s="166">
        <v>0</v>
      </c>
      <c r="AO70" s="220">
        <v>0</v>
      </c>
      <c r="AP70" s="220">
        <v>0</v>
      </c>
      <c r="AQ70" s="220">
        <v>0</v>
      </c>
      <c r="AR70" s="166">
        <v>0</v>
      </c>
      <c r="AS70" s="289">
        <v>0</v>
      </c>
      <c r="AT70" s="166">
        <f t="shared" si="9"/>
        <v>0</v>
      </c>
      <c r="AU70" s="166">
        <f t="shared" si="10"/>
        <v>0</v>
      </c>
      <c r="AV70" s="166">
        <f t="shared" si="11"/>
        <v>0</v>
      </c>
      <c r="AW70" s="166">
        <f t="shared" si="12"/>
        <v>0</v>
      </c>
      <c r="AX70" s="166">
        <f t="shared" si="13"/>
        <v>0.75</v>
      </c>
      <c r="AY70" s="166">
        <f t="shared" si="14"/>
        <v>0</v>
      </c>
      <c r="AZ70" s="166">
        <f t="shared" si="15"/>
        <v>0</v>
      </c>
    </row>
    <row r="71" spans="1:52" ht="31.5">
      <c r="A71" s="195" t="s">
        <v>152</v>
      </c>
      <c r="B71" s="229" t="s">
        <v>153</v>
      </c>
      <c r="C71" s="285" t="s">
        <v>38</v>
      </c>
      <c r="D71" s="166">
        <f t="shared" si="2"/>
        <v>0</v>
      </c>
      <c r="E71" s="166">
        <f t="shared" si="3"/>
        <v>0</v>
      </c>
      <c r="F71" s="166">
        <f t="shared" si="4"/>
        <v>0</v>
      </c>
      <c r="G71" s="166">
        <f t="shared" si="5"/>
        <v>0</v>
      </c>
      <c r="H71" s="166">
        <f t="shared" si="6"/>
        <v>0</v>
      </c>
      <c r="I71" s="166">
        <f t="shared" si="7"/>
        <v>0</v>
      </c>
      <c r="J71" s="166">
        <f t="shared" si="8"/>
        <v>0</v>
      </c>
      <c r="K71" s="166">
        <v>0</v>
      </c>
      <c r="L71" s="166">
        <v>0</v>
      </c>
      <c r="M71" s="220">
        <v>0</v>
      </c>
      <c r="N71" s="220">
        <v>0</v>
      </c>
      <c r="O71" s="220">
        <v>0</v>
      </c>
      <c r="P71" s="166">
        <v>0</v>
      </c>
      <c r="Q71" s="289">
        <v>0</v>
      </c>
      <c r="R71" s="166">
        <v>0</v>
      </c>
      <c r="S71" s="166">
        <v>0</v>
      </c>
      <c r="T71" s="220">
        <v>0</v>
      </c>
      <c r="U71" s="220">
        <v>0</v>
      </c>
      <c r="V71" s="220">
        <v>0</v>
      </c>
      <c r="W71" s="166">
        <v>0</v>
      </c>
      <c r="X71" s="289">
        <v>0</v>
      </c>
      <c r="Y71" s="166">
        <v>0</v>
      </c>
      <c r="Z71" s="166">
        <v>0</v>
      </c>
      <c r="AA71" s="220">
        <v>0</v>
      </c>
      <c r="AB71" s="220">
        <v>0</v>
      </c>
      <c r="AC71" s="220">
        <v>0</v>
      </c>
      <c r="AD71" s="166">
        <v>0</v>
      </c>
      <c r="AE71" s="289">
        <v>0</v>
      </c>
      <c r="AF71" s="166">
        <v>0</v>
      </c>
      <c r="AG71" s="166">
        <v>0</v>
      </c>
      <c r="AH71" s="220">
        <v>0</v>
      </c>
      <c r="AI71" s="220">
        <v>0</v>
      </c>
      <c r="AJ71" s="220">
        <v>0</v>
      </c>
      <c r="AK71" s="166">
        <v>0</v>
      </c>
      <c r="AL71" s="289">
        <v>0</v>
      </c>
      <c r="AM71" s="166">
        <v>0</v>
      </c>
      <c r="AN71" s="166">
        <v>0</v>
      </c>
      <c r="AO71" s="220">
        <v>0</v>
      </c>
      <c r="AP71" s="220">
        <v>0</v>
      </c>
      <c r="AQ71" s="220">
        <v>0</v>
      </c>
      <c r="AR71" s="166">
        <v>0</v>
      </c>
      <c r="AS71" s="289">
        <v>0</v>
      </c>
      <c r="AT71" s="166">
        <f t="shared" si="9"/>
        <v>0</v>
      </c>
      <c r="AU71" s="166">
        <f t="shared" si="10"/>
        <v>0</v>
      </c>
      <c r="AV71" s="166">
        <f t="shared" si="11"/>
        <v>0</v>
      </c>
      <c r="AW71" s="166">
        <f t="shared" si="12"/>
        <v>0</v>
      </c>
      <c r="AX71" s="166">
        <f t="shared" si="13"/>
        <v>0</v>
      </c>
      <c r="AY71" s="166">
        <f t="shared" si="14"/>
        <v>0</v>
      </c>
      <c r="AZ71" s="166">
        <f t="shared" si="15"/>
        <v>0</v>
      </c>
    </row>
    <row r="72" spans="1:52" s="32" customFormat="1" ht="15.75">
      <c r="A72" s="68" t="s">
        <v>154</v>
      </c>
      <c r="B72" s="69" t="s">
        <v>155</v>
      </c>
      <c r="C72" s="216" t="s">
        <v>38</v>
      </c>
      <c r="D72" s="202">
        <f t="shared" si="2"/>
        <v>0</v>
      </c>
      <c r="E72" s="202">
        <f t="shared" si="3"/>
        <v>0</v>
      </c>
      <c r="F72" s="202">
        <f t="shared" si="4"/>
        <v>0</v>
      </c>
      <c r="G72" s="202">
        <f t="shared" si="5"/>
        <v>0</v>
      </c>
      <c r="H72" s="202">
        <f t="shared" si="6"/>
        <v>0</v>
      </c>
      <c r="I72" s="202">
        <f t="shared" si="7"/>
        <v>0</v>
      </c>
      <c r="J72" s="202">
        <f t="shared" si="8"/>
        <v>43</v>
      </c>
      <c r="K72" s="202">
        <v>0</v>
      </c>
      <c r="L72" s="202">
        <v>0</v>
      </c>
      <c r="M72" s="71">
        <v>0</v>
      </c>
      <c r="N72" s="71">
        <v>0</v>
      </c>
      <c r="O72" s="71">
        <v>0</v>
      </c>
      <c r="P72" s="202">
        <v>0</v>
      </c>
      <c r="Q72" s="203">
        <v>9</v>
      </c>
      <c r="R72" s="202">
        <v>0</v>
      </c>
      <c r="S72" s="202">
        <v>0</v>
      </c>
      <c r="T72" s="71">
        <v>0</v>
      </c>
      <c r="U72" s="71">
        <v>0</v>
      </c>
      <c r="V72" s="71">
        <v>0</v>
      </c>
      <c r="W72" s="202">
        <v>0</v>
      </c>
      <c r="X72" s="203">
        <v>7</v>
      </c>
      <c r="Y72" s="202">
        <v>0</v>
      </c>
      <c r="Z72" s="202">
        <v>0</v>
      </c>
      <c r="AA72" s="71">
        <v>0</v>
      </c>
      <c r="AB72" s="71">
        <v>0</v>
      </c>
      <c r="AC72" s="71">
        <v>0</v>
      </c>
      <c r="AD72" s="202">
        <v>0</v>
      </c>
      <c r="AE72" s="203">
        <v>13</v>
      </c>
      <c r="AF72" s="202">
        <v>0</v>
      </c>
      <c r="AG72" s="202">
        <v>0</v>
      </c>
      <c r="AH72" s="71">
        <v>0</v>
      </c>
      <c r="AI72" s="71">
        <v>0</v>
      </c>
      <c r="AJ72" s="71">
        <v>0</v>
      </c>
      <c r="AK72" s="202">
        <v>0</v>
      </c>
      <c r="AL72" s="203">
        <v>5</v>
      </c>
      <c r="AM72" s="202">
        <v>0</v>
      </c>
      <c r="AN72" s="202">
        <v>0</v>
      </c>
      <c r="AO72" s="71">
        <v>0</v>
      </c>
      <c r="AP72" s="71">
        <v>0</v>
      </c>
      <c r="AQ72" s="71">
        <v>0</v>
      </c>
      <c r="AR72" s="202">
        <v>0</v>
      </c>
      <c r="AS72" s="203">
        <v>9</v>
      </c>
      <c r="AT72" s="202">
        <f t="shared" si="9"/>
        <v>0</v>
      </c>
      <c r="AU72" s="202">
        <f t="shared" si="10"/>
        <v>0</v>
      </c>
      <c r="AV72" s="202">
        <f t="shared" si="11"/>
        <v>0</v>
      </c>
      <c r="AW72" s="202">
        <f t="shared" si="12"/>
        <v>0</v>
      </c>
      <c r="AX72" s="202">
        <f t="shared" si="13"/>
        <v>0</v>
      </c>
      <c r="AY72" s="202">
        <f t="shared" si="14"/>
        <v>0</v>
      </c>
      <c r="AZ72" s="202">
        <f t="shared" si="15"/>
        <v>43</v>
      </c>
    </row>
    <row r="73" spans="1:52" ht="47.25">
      <c r="A73" s="195" t="s">
        <v>156</v>
      </c>
      <c r="B73" s="242" t="s">
        <v>157</v>
      </c>
      <c r="C73" s="285" t="s">
        <v>39</v>
      </c>
      <c r="D73" s="166">
        <f t="shared" si="2"/>
        <v>0</v>
      </c>
      <c r="E73" s="166">
        <f t="shared" si="3"/>
        <v>0</v>
      </c>
      <c r="F73" s="166">
        <f t="shared" si="4"/>
        <v>0</v>
      </c>
      <c r="G73" s="166">
        <f t="shared" si="5"/>
        <v>0</v>
      </c>
      <c r="H73" s="166">
        <f t="shared" si="6"/>
        <v>0</v>
      </c>
      <c r="I73" s="166">
        <f t="shared" si="7"/>
        <v>0</v>
      </c>
      <c r="J73" s="166">
        <f t="shared" si="8"/>
        <v>5</v>
      </c>
      <c r="K73" s="166">
        <v>0</v>
      </c>
      <c r="L73" s="166">
        <v>0</v>
      </c>
      <c r="M73" s="220">
        <v>0</v>
      </c>
      <c r="N73" s="220">
        <v>0</v>
      </c>
      <c r="O73" s="220">
        <v>0</v>
      </c>
      <c r="P73" s="166">
        <v>0</v>
      </c>
      <c r="Q73" s="289">
        <v>5</v>
      </c>
      <c r="R73" s="166">
        <v>0</v>
      </c>
      <c r="S73" s="166">
        <v>0</v>
      </c>
      <c r="T73" s="220">
        <v>0</v>
      </c>
      <c r="U73" s="220">
        <v>0</v>
      </c>
      <c r="V73" s="220">
        <v>0</v>
      </c>
      <c r="W73" s="166">
        <v>0</v>
      </c>
      <c r="X73" s="289">
        <v>0</v>
      </c>
      <c r="Y73" s="166">
        <v>0</v>
      </c>
      <c r="Z73" s="166">
        <v>0</v>
      </c>
      <c r="AA73" s="220">
        <v>0</v>
      </c>
      <c r="AB73" s="220">
        <v>0</v>
      </c>
      <c r="AC73" s="220">
        <v>0</v>
      </c>
      <c r="AD73" s="166">
        <v>0</v>
      </c>
      <c r="AE73" s="289">
        <v>0</v>
      </c>
      <c r="AF73" s="166">
        <v>0</v>
      </c>
      <c r="AG73" s="166">
        <v>0</v>
      </c>
      <c r="AH73" s="220">
        <v>0</v>
      </c>
      <c r="AI73" s="220">
        <v>0</v>
      </c>
      <c r="AJ73" s="220">
        <v>0</v>
      </c>
      <c r="AK73" s="166">
        <v>0</v>
      </c>
      <c r="AL73" s="289">
        <v>0</v>
      </c>
      <c r="AM73" s="166">
        <v>0</v>
      </c>
      <c r="AN73" s="166">
        <v>0</v>
      </c>
      <c r="AO73" s="220">
        <v>0</v>
      </c>
      <c r="AP73" s="220">
        <v>0</v>
      </c>
      <c r="AQ73" s="220">
        <v>0</v>
      </c>
      <c r="AR73" s="166">
        <v>0</v>
      </c>
      <c r="AS73" s="289">
        <v>0</v>
      </c>
      <c r="AT73" s="166">
        <f t="shared" si="9"/>
        <v>0</v>
      </c>
      <c r="AU73" s="166">
        <f t="shared" si="10"/>
        <v>0</v>
      </c>
      <c r="AV73" s="166">
        <f t="shared" si="11"/>
        <v>0</v>
      </c>
      <c r="AW73" s="166">
        <f t="shared" si="12"/>
        <v>0</v>
      </c>
      <c r="AX73" s="166">
        <f t="shared" si="13"/>
        <v>0</v>
      </c>
      <c r="AY73" s="166">
        <f t="shared" si="14"/>
        <v>0</v>
      </c>
      <c r="AZ73" s="166">
        <f t="shared" si="15"/>
        <v>5</v>
      </c>
    </row>
    <row r="74" spans="1:52" ht="15.75">
      <c r="A74" s="195" t="s">
        <v>158</v>
      </c>
      <c r="B74" s="242" t="s">
        <v>159</v>
      </c>
      <c r="C74" s="285" t="s">
        <v>39</v>
      </c>
      <c r="D74" s="166">
        <f t="shared" si="2"/>
        <v>0</v>
      </c>
      <c r="E74" s="166">
        <f t="shared" si="3"/>
        <v>0</v>
      </c>
      <c r="F74" s="166">
        <f t="shared" si="4"/>
        <v>0</v>
      </c>
      <c r="G74" s="166">
        <f t="shared" si="5"/>
        <v>0</v>
      </c>
      <c r="H74" s="166">
        <f t="shared" si="6"/>
        <v>0</v>
      </c>
      <c r="I74" s="166">
        <f t="shared" si="7"/>
        <v>0</v>
      </c>
      <c r="J74" s="166">
        <f t="shared" si="8"/>
        <v>1</v>
      </c>
      <c r="K74" s="166">
        <v>0</v>
      </c>
      <c r="L74" s="166">
        <v>0</v>
      </c>
      <c r="M74" s="220">
        <v>0</v>
      </c>
      <c r="N74" s="220">
        <v>0</v>
      </c>
      <c r="O74" s="220">
        <v>0</v>
      </c>
      <c r="P74" s="166">
        <v>0</v>
      </c>
      <c r="Q74" s="289">
        <v>1</v>
      </c>
      <c r="R74" s="166">
        <v>0</v>
      </c>
      <c r="S74" s="166">
        <v>0</v>
      </c>
      <c r="T74" s="220">
        <v>0</v>
      </c>
      <c r="U74" s="220">
        <v>0</v>
      </c>
      <c r="V74" s="220">
        <v>0</v>
      </c>
      <c r="W74" s="166">
        <v>0</v>
      </c>
      <c r="X74" s="289">
        <v>0</v>
      </c>
      <c r="Y74" s="166">
        <v>0</v>
      </c>
      <c r="Z74" s="166">
        <v>0</v>
      </c>
      <c r="AA74" s="220">
        <v>0</v>
      </c>
      <c r="AB74" s="220">
        <v>0</v>
      </c>
      <c r="AC74" s="220">
        <v>0</v>
      </c>
      <c r="AD74" s="166">
        <v>0</v>
      </c>
      <c r="AE74" s="289">
        <v>0</v>
      </c>
      <c r="AF74" s="166">
        <v>0</v>
      </c>
      <c r="AG74" s="166">
        <v>0</v>
      </c>
      <c r="AH74" s="220">
        <v>0</v>
      </c>
      <c r="AI74" s="220">
        <v>0</v>
      </c>
      <c r="AJ74" s="220">
        <v>0</v>
      </c>
      <c r="AK74" s="166">
        <v>0</v>
      </c>
      <c r="AL74" s="289">
        <v>0</v>
      </c>
      <c r="AM74" s="166">
        <v>0</v>
      </c>
      <c r="AN74" s="166">
        <v>0</v>
      </c>
      <c r="AO74" s="220">
        <v>0</v>
      </c>
      <c r="AP74" s="220">
        <v>0</v>
      </c>
      <c r="AQ74" s="220">
        <v>0</v>
      </c>
      <c r="AR74" s="166">
        <v>0</v>
      </c>
      <c r="AS74" s="289">
        <v>0</v>
      </c>
      <c r="AT74" s="166">
        <f t="shared" si="9"/>
        <v>0</v>
      </c>
      <c r="AU74" s="166">
        <f t="shared" si="10"/>
        <v>0</v>
      </c>
      <c r="AV74" s="166">
        <f t="shared" si="11"/>
        <v>0</v>
      </c>
      <c r="AW74" s="166">
        <f t="shared" si="12"/>
        <v>0</v>
      </c>
      <c r="AX74" s="166">
        <f t="shared" si="13"/>
        <v>0</v>
      </c>
      <c r="AY74" s="166">
        <f t="shared" si="14"/>
        <v>0</v>
      </c>
      <c r="AZ74" s="166">
        <f t="shared" si="15"/>
        <v>1</v>
      </c>
    </row>
    <row r="75" spans="1:52" ht="15.75">
      <c r="A75" s="195" t="s">
        <v>160</v>
      </c>
      <c r="B75" s="242" t="s">
        <v>161</v>
      </c>
      <c r="C75" s="285" t="s">
        <v>39</v>
      </c>
      <c r="D75" s="166">
        <f t="shared" si="2"/>
        <v>0</v>
      </c>
      <c r="E75" s="166">
        <f t="shared" si="3"/>
        <v>0</v>
      </c>
      <c r="F75" s="166">
        <f t="shared" si="4"/>
        <v>0</v>
      </c>
      <c r="G75" s="166">
        <f t="shared" si="5"/>
        <v>0</v>
      </c>
      <c r="H75" s="166">
        <f t="shared" si="6"/>
        <v>0</v>
      </c>
      <c r="I75" s="166">
        <f t="shared" si="7"/>
        <v>0</v>
      </c>
      <c r="J75" s="166">
        <f t="shared" si="8"/>
        <v>1</v>
      </c>
      <c r="K75" s="166">
        <v>0</v>
      </c>
      <c r="L75" s="166">
        <v>0</v>
      </c>
      <c r="M75" s="220">
        <v>0</v>
      </c>
      <c r="N75" s="220">
        <v>0</v>
      </c>
      <c r="O75" s="220">
        <v>0</v>
      </c>
      <c r="P75" s="166">
        <v>0</v>
      </c>
      <c r="Q75" s="289">
        <v>1</v>
      </c>
      <c r="R75" s="166">
        <v>0</v>
      </c>
      <c r="S75" s="166">
        <v>0</v>
      </c>
      <c r="T75" s="220">
        <v>0</v>
      </c>
      <c r="U75" s="220">
        <v>0</v>
      </c>
      <c r="V75" s="220">
        <v>0</v>
      </c>
      <c r="W75" s="166">
        <v>0</v>
      </c>
      <c r="X75" s="289">
        <v>0</v>
      </c>
      <c r="Y75" s="166">
        <v>0</v>
      </c>
      <c r="Z75" s="166">
        <v>0</v>
      </c>
      <c r="AA75" s="220">
        <v>0</v>
      </c>
      <c r="AB75" s="220">
        <v>0</v>
      </c>
      <c r="AC75" s="220">
        <v>0</v>
      </c>
      <c r="AD75" s="166">
        <v>0</v>
      </c>
      <c r="AE75" s="289">
        <v>0</v>
      </c>
      <c r="AF75" s="166">
        <v>0</v>
      </c>
      <c r="AG75" s="166">
        <v>0</v>
      </c>
      <c r="AH75" s="220">
        <v>0</v>
      </c>
      <c r="AI75" s="220">
        <v>0</v>
      </c>
      <c r="AJ75" s="220">
        <v>0</v>
      </c>
      <c r="AK75" s="166">
        <v>0</v>
      </c>
      <c r="AL75" s="289">
        <v>0</v>
      </c>
      <c r="AM75" s="166">
        <v>0</v>
      </c>
      <c r="AN75" s="166">
        <v>0</v>
      </c>
      <c r="AO75" s="220">
        <v>0</v>
      </c>
      <c r="AP75" s="220">
        <v>0</v>
      </c>
      <c r="AQ75" s="220">
        <v>0</v>
      </c>
      <c r="AR75" s="166">
        <v>0</v>
      </c>
      <c r="AS75" s="289">
        <v>0</v>
      </c>
      <c r="AT75" s="166">
        <f t="shared" si="9"/>
        <v>0</v>
      </c>
      <c r="AU75" s="166">
        <f t="shared" si="10"/>
        <v>0</v>
      </c>
      <c r="AV75" s="166">
        <f t="shared" si="11"/>
        <v>0</v>
      </c>
      <c r="AW75" s="166">
        <f t="shared" si="12"/>
        <v>0</v>
      </c>
      <c r="AX75" s="166">
        <f t="shared" si="13"/>
        <v>0</v>
      </c>
      <c r="AY75" s="166">
        <f t="shared" si="14"/>
        <v>0</v>
      </c>
      <c r="AZ75" s="166">
        <f t="shared" si="15"/>
        <v>1</v>
      </c>
    </row>
    <row r="76" spans="1:52" ht="15.75">
      <c r="A76" s="195" t="s">
        <v>162</v>
      </c>
      <c r="B76" s="242" t="s">
        <v>161</v>
      </c>
      <c r="C76" s="285" t="s">
        <v>39</v>
      </c>
      <c r="D76" s="166">
        <f t="shared" si="2"/>
        <v>0</v>
      </c>
      <c r="E76" s="166">
        <f t="shared" si="3"/>
        <v>0</v>
      </c>
      <c r="F76" s="166">
        <f t="shared" si="4"/>
        <v>0</v>
      </c>
      <c r="G76" s="166">
        <f t="shared" si="5"/>
        <v>0</v>
      </c>
      <c r="H76" s="166">
        <f t="shared" si="6"/>
        <v>0</v>
      </c>
      <c r="I76" s="166">
        <f t="shared" si="7"/>
        <v>0</v>
      </c>
      <c r="J76" s="166">
        <f t="shared" si="8"/>
        <v>1</v>
      </c>
      <c r="K76" s="166">
        <v>0</v>
      </c>
      <c r="L76" s="166">
        <v>0</v>
      </c>
      <c r="M76" s="220">
        <v>0</v>
      </c>
      <c r="N76" s="220">
        <v>0</v>
      </c>
      <c r="O76" s="220">
        <v>0</v>
      </c>
      <c r="P76" s="166">
        <v>0</v>
      </c>
      <c r="Q76" s="289">
        <v>0</v>
      </c>
      <c r="R76" s="166">
        <v>0</v>
      </c>
      <c r="S76" s="166">
        <v>0</v>
      </c>
      <c r="T76" s="220">
        <v>0</v>
      </c>
      <c r="U76" s="220">
        <v>0</v>
      </c>
      <c r="V76" s="220">
        <v>0</v>
      </c>
      <c r="W76" s="166">
        <v>0</v>
      </c>
      <c r="X76" s="289">
        <v>1</v>
      </c>
      <c r="Y76" s="166">
        <v>0</v>
      </c>
      <c r="Z76" s="166">
        <v>0</v>
      </c>
      <c r="AA76" s="220">
        <v>0</v>
      </c>
      <c r="AB76" s="220">
        <v>0</v>
      </c>
      <c r="AC76" s="220">
        <v>0</v>
      </c>
      <c r="AD76" s="166">
        <v>0</v>
      </c>
      <c r="AE76" s="289">
        <v>0</v>
      </c>
      <c r="AF76" s="166">
        <v>0</v>
      </c>
      <c r="AG76" s="166">
        <v>0</v>
      </c>
      <c r="AH76" s="220">
        <v>0</v>
      </c>
      <c r="AI76" s="220">
        <v>0</v>
      </c>
      <c r="AJ76" s="220">
        <v>0</v>
      </c>
      <c r="AK76" s="166">
        <v>0</v>
      </c>
      <c r="AL76" s="289">
        <v>0</v>
      </c>
      <c r="AM76" s="166">
        <v>0</v>
      </c>
      <c r="AN76" s="166">
        <v>0</v>
      </c>
      <c r="AO76" s="220">
        <v>0</v>
      </c>
      <c r="AP76" s="220">
        <v>0</v>
      </c>
      <c r="AQ76" s="220">
        <v>0</v>
      </c>
      <c r="AR76" s="166">
        <v>0</v>
      </c>
      <c r="AS76" s="289">
        <v>0</v>
      </c>
      <c r="AT76" s="166">
        <f t="shared" si="9"/>
        <v>0</v>
      </c>
      <c r="AU76" s="166">
        <f t="shared" si="10"/>
        <v>0</v>
      </c>
      <c r="AV76" s="166">
        <f t="shared" si="11"/>
        <v>0</v>
      </c>
      <c r="AW76" s="166">
        <f t="shared" si="12"/>
        <v>0</v>
      </c>
      <c r="AX76" s="166">
        <f t="shared" si="13"/>
        <v>0</v>
      </c>
      <c r="AY76" s="166">
        <f t="shared" si="14"/>
        <v>0</v>
      </c>
      <c r="AZ76" s="166">
        <f t="shared" si="15"/>
        <v>1</v>
      </c>
    </row>
    <row r="77" spans="1:52" ht="47.25">
      <c r="A77" s="195" t="s">
        <v>163</v>
      </c>
      <c r="B77" s="259" t="s">
        <v>164</v>
      </c>
      <c r="C77" s="285" t="s">
        <v>39</v>
      </c>
      <c r="D77" s="166">
        <f t="shared" si="2"/>
        <v>0</v>
      </c>
      <c r="E77" s="166">
        <f t="shared" si="3"/>
        <v>0</v>
      </c>
      <c r="F77" s="166">
        <f t="shared" si="4"/>
        <v>0</v>
      </c>
      <c r="G77" s="166">
        <f t="shared" si="5"/>
        <v>0</v>
      </c>
      <c r="H77" s="166">
        <f t="shared" si="6"/>
        <v>0</v>
      </c>
      <c r="I77" s="166">
        <f t="shared" si="7"/>
        <v>0</v>
      </c>
      <c r="J77" s="166">
        <f t="shared" si="8"/>
        <v>0</v>
      </c>
      <c r="K77" s="166">
        <v>0</v>
      </c>
      <c r="L77" s="166">
        <v>0</v>
      </c>
      <c r="M77" s="220">
        <v>0</v>
      </c>
      <c r="N77" s="220">
        <v>0</v>
      </c>
      <c r="O77" s="220">
        <v>0</v>
      </c>
      <c r="P77" s="166">
        <v>0</v>
      </c>
      <c r="Q77" s="289">
        <v>0</v>
      </c>
      <c r="R77" s="166">
        <v>0</v>
      </c>
      <c r="S77" s="166">
        <v>0</v>
      </c>
      <c r="T77" s="220">
        <v>0</v>
      </c>
      <c r="U77" s="220">
        <v>0</v>
      </c>
      <c r="V77" s="220">
        <v>0</v>
      </c>
      <c r="W77" s="166">
        <v>0</v>
      </c>
      <c r="X77" s="289">
        <v>0</v>
      </c>
      <c r="Y77" s="166">
        <v>0</v>
      </c>
      <c r="Z77" s="166">
        <v>0</v>
      </c>
      <c r="AA77" s="220">
        <v>0</v>
      </c>
      <c r="AB77" s="220">
        <v>0</v>
      </c>
      <c r="AC77" s="220">
        <v>0</v>
      </c>
      <c r="AD77" s="166">
        <v>0</v>
      </c>
      <c r="AE77" s="289">
        <v>0</v>
      </c>
      <c r="AF77" s="166">
        <v>0</v>
      </c>
      <c r="AG77" s="166">
        <v>0</v>
      </c>
      <c r="AH77" s="220">
        <v>0</v>
      </c>
      <c r="AI77" s="220">
        <v>0</v>
      </c>
      <c r="AJ77" s="220">
        <v>0</v>
      </c>
      <c r="AK77" s="166">
        <v>0</v>
      </c>
      <c r="AL77" s="289">
        <v>0</v>
      </c>
      <c r="AM77" s="166">
        <v>0</v>
      </c>
      <c r="AN77" s="166">
        <v>0</v>
      </c>
      <c r="AO77" s="220">
        <v>0</v>
      </c>
      <c r="AP77" s="220">
        <v>0</v>
      </c>
      <c r="AQ77" s="220">
        <v>0</v>
      </c>
      <c r="AR77" s="166">
        <v>0</v>
      </c>
      <c r="AS77" s="289">
        <v>0</v>
      </c>
      <c r="AT77" s="166">
        <f t="shared" si="9"/>
        <v>0</v>
      </c>
      <c r="AU77" s="166">
        <f t="shared" si="10"/>
        <v>0</v>
      </c>
      <c r="AV77" s="166">
        <f t="shared" si="11"/>
        <v>0</v>
      </c>
      <c r="AW77" s="166">
        <f t="shared" si="12"/>
        <v>0</v>
      </c>
      <c r="AX77" s="166">
        <f t="shared" si="13"/>
        <v>0</v>
      </c>
      <c r="AY77" s="166">
        <f t="shared" si="14"/>
        <v>0</v>
      </c>
      <c r="AZ77" s="166">
        <f t="shared" si="15"/>
        <v>0</v>
      </c>
    </row>
    <row r="78" spans="1:52" ht="47.25">
      <c r="A78" s="195" t="s">
        <v>165</v>
      </c>
      <c r="B78" s="259" t="s">
        <v>166</v>
      </c>
      <c r="C78" s="285" t="s">
        <v>39</v>
      </c>
      <c r="D78" s="166">
        <f t="shared" si="2"/>
        <v>0</v>
      </c>
      <c r="E78" s="166">
        <f t="shared" si="3"/>
        <v>0</v>
      </c>
      <c r="F78" s="166">
        <f t="shared" si="4"/>
        <v>0</v>
      </c>
      <c r="G78" s="166">
        <f t="shared" si="5"/>
        <v>0</v>
      </c>
      <c r="H78" s="166">
        <f t="shared" si="6"/>
        <v>0</v>
      </c>
      <c r="I78" s="166">
        <f t="shared" si="7"/>
        <v>0</v>
      </c>
      <c r="J78" s="166">
        <f t="shared" si="8"/>
        <v>0</v>
      </c>
      <c r="K78" s="166">
        <v>0</v>
      </c>
      <c r="L78" s="166">
        <v>0</v>
      </c>
      <c r="M78" s="220">
        <v>0</v>
      </c>
      <c r="N78" s="220">
        <v>0</v>
      </c>
      <c r="O78" s="220">
        <v>0</v>
      </c>
      <c r="P78" s="166">
        <v>0</v>
      </c>
      <c r="Q78" s="289">
        <v>0</v>
      </c>
      <c r="R78" s="166">
        <v>0</v>
      </c>
      <c r="S78" s="166">
        <v>0</v>
      </c>
      <c r="T78" s="220">
        <v>0</v>
      </c>
      <c r="U78" s="220">
        <v>0</v>
      </c>
      <c r="V78" s="220">
        <v>0</v>
      </c>
      <c r="W78" s="166">
        <v>0</v>
      </c>
      <c r="X78" s="289">
        <v>0</v>
      </c>
      <c r="Y78" s="166">
        <v>0</v>
      </c>
      <c r="Z78" s="166">
        <v>0</v>
      </c>
      <c r="AA78" s="220">
        <v>0</v>
      </c>
      <c r="AB78" s="220">
        <v>0</v>
      </c>
      <c r="AC78" s="220">
        <v>0</v>
      </c>
      <c r="AD78" s="166">
        <v>0</v>
      </c>
      <c r="AE78" s="289">
        <v>0</v>
      </c>
      <c r="AF78" s="166">
        <v>0</v>
      </c>
      <c r="AG78" s="166">
        <v>0</v>
      </c>
      <c r="AH78" s="220">
        <v>0</v>
      </c>
      <c r="AI78" s="220">
        <v>0</v>
      </c>
      <c r="AJ78" s="220">
        <v>0</v>
      </c>
      <c r="AK78" s="166">
        <v>0</v>
      </c>
      <c r="AL78" s="289">
        <v>0</v>
      </c>
      <c r="AM78" s="166">
        <v>0</v>
      </c>
      <c r="AN78" s="166">
        <v>0</v>
      </c>
      <c r="AO78" s="220">
        <v>0</v>
      </c>
      <c r="AP78" s="220">
        <v>0</v>
      </c>
      <c r="AQ78" s="220">
        <v>0</v>
      </c>
      <c r="AR78" s="166">
        <v>0</v>
      </c>
      <c r="AS78" s="289">
        <v>0</v>
      </c>
      <c r="AT78" s="166">
        <f t="shared" si="9"/>
        <v>0</v>
      </c>
      <c r="AU78" s="166">
        <f t="shared" si="10"/>
        <v>0</v>
      </c>
      <c r="AV78" s="166">
        <f t="shared" si="11"/>
        <v>0</v>
      </c>
      <c r="AW78" s="166">
        <f t="shared" si="12"/>
        <v>0</v>
      </c>
      <c r="AX78" s="166">
        <f t="shared" si="13"/>
        <v>0</v>
      </c>
      <c r="AY78" s="166">
        <f t="shared" si="14"/>
        <v>0</v>
      </c>
      <c r="AZ78" s="166">
        <f t="shared" si="15"/>
        <v>0</v>
      </c>
    </row>
    <row r="79" spans="1:52" ht="47.25">
      <c r="A79" s="195" t="s">
        <v>167</v>
      </c>
      <c r="B79" s="259" t="s">
        <v>168</v>
      </c>
      <c r="C79" s="285" t="s">
        <v>39</v>
      </c>
      <c r="D79" s="166">
        <f aca="true" t="shared" si="16" ref="D79:D91">AT79</f>
        <v>0</v>
      </c>
      <c r="E79" s="166">
        <f aca="true" t="shared" si="17" ref="E79:E91">AU79</f>
        <v>0</v>
      </c>
      <c r="F79" s="166">
        <f aca="true" t="shared" si="18" ref="F79:F91">AV79</f>
        <v>0</v>
      </c>
      <c r="G79" s="166">
        <f aca="true" t="shared" si="19" ref="G79:G91">AW79</f>
        <v>0</v>
      </c>
      <c r="H79" s="166">
        <f aca="true" t="shared" si="20" ref="H79:H91">AX79</f>
        <v>0</v>
      </c>
      <c r="I79" s="166">
        <f aca="true" t="shared" si="21" ref="I79:I91">AY79</f>
        <v>0</v>
      </c>
      <c r="J79" s="166">
        <f aca="true" t="shared" si="22" ref="J79:J91">AZ79</f>
        <v>0</v>
      </c>
      <c r="K79" s="166">
        <v>0</v>
      </c>
      <c r="L79" s="166">
        <v>0</v>
      </c>
      <c r="M79" s="220">
        <v>0</v>
      </c>
      <c r="N79" s="220">
        <v>0</v>
      </c>
      <c r="O79" s="220">
        <v>0</v>
      </c>
      <c r="P79" s="166">
        <v>0</v>
      </c>
      <c r="Q79" s="289">
        <v>0</v>
      </c>
      <c r="R79" s="166">
        <v>0</v>
      </c>
      <c r="S79" s="166">
        <v>0</v>
      </c>
      <c r="T79" s="220">
        <v>0</v>
      </c>
      <c r="U79" s="220">
        <v>0</v>
      </c>
      <c r="V79" s="220">
        <v>0</v>
      </c>
      <c r="W79" s="166">
        <v>0</v>
      </c>
      <c r="X79" s="289">
        <v>0</v>
      </c>
      <c r="Y79" s="166">
        <v>0</v>
      </c>
      <c r="Z79" s="166">
        <v>0</v>
      </c>
      <c r="AA79" s="220">
        <v>0</v>
      </c>
      <c r="AB79" s="220">
        <v>0</v>
      </c>
      <c r="AC79" s="220">
        <v>0</v>
      </c>
      <c r="AD79" s="166">
        <v>0</v>
      </c>
      <c r="AE79" s="289">
        <v>0</v>
      </c>
      <c r="AF79" s="166">
        <v>0</v>
      </c>
      <c r="AG79" s="166">
        <v>0</v>
      </c>
      <c r="AH79" s="220">
        <v>0</v>
      </c>
      <c r="AI79" s="220">
        <v>0</v>
      </c>
      <c r="AJ79" s="220">
        <v>0</v>
      </c>
      <c r="AK79" s="166">
        <v>0</v>
      </c>
      <c r="AL79" s="289">
        <v>0</v>
      </c>
      <c r="AM79" s="166">
        <v>0</v>
      </c>
      <c r="AN79" s="166">
        <v>0</v>
      </c>
      <c r="AO79" s="220">
        <v>0</v>
      </c>
      <c r="AP79" s="220">
        <v>0</v>
      </c>
      <c r="AQ79" s="220">
        <v>0</v>
      </c>
      <c r="AR79" s="166">
        <v>0</v>
      </c>
      <c r="AS79" s="289">
        <v>0</v>
      </c>
      <c r="AT79" s="166">
        <f aca="true" t="shared" si="23" ref="AT79:AT91">K79+R79+Y79+AF79+AM79</f>
        <v>0</v>
      </c>
      <c r="AU79" s="166">
        <f aca="true" t="shared" si="24" ref="AU79:AU91">L79+S79+Z79+AG79+AN79</f>
        <v>0</v>
      </c>
      <c r="AV79" s="166">
        <f aca="true" t="shared" si="25" ref="AV79:AV91">M79+T79+AA79+AH79+AO79</f>
        <v>0</v>
      </c>
      <c r="AW79" s="166">
        <f aca="true" t="shared" si="26" ref="AW79:AW91">N79+U79+AB79+AI79+AP79</f>
        <v>0</v>
      </c>
      <c r="AX79" s="166">
        <f aca="true" t="shared" si="27" ref="AX79:AX91">O79+V79+AC79+AJ79+AQ79</f>
        <v>0</v>
      </c>
      <c r="AY79" s="166">
        <f aca="true" t="shared" si="28" ref="AY79:AY91">P79+W79+AD79+AK79+AR79</f>
        <v>0</v>
      </c>
      <c r="AZ79" s="166">
        <f aca="true" t="shared" si="29" ref="AZ79:AZ91">Q79+X79+AE79+AL79+AS79</f>
        <v>0</v>
      </c>
    </row>
    <row r="80" spans="1:52" ht="15.75">
      <c r="A80" s="195" t="s">
        <v>169</v>
      </c>
      <c r="B80" s="242" t="s">
        <v>170</v>
      </c>
      <c r="C80" s="285" t="s">
        <v>39</v>
      </c>
      <c r="D80" s="166">
        <f t="shared" si="16"/>
        <v>0</v>
      </c>
      <c r="E80" s="166">
        <f t="shared" si="17"/>
        <v>0</v>
      </c>
      <c r="F80" s="166">
        <f t="shared" si="18"/>
        <v>0</v>
      </c>
      <c r="G80" s="166">
        <f t="shared" si="19"/>
        <v>0</v>
      </c>
      <c r="H80" s="166">
        <f t="shared" si="20"/>
        <v>0</v>
      </c>
      <c r="I80" s="166">
        <f t="shared" si="21"/>
        <v>0</v>
      </c>
      <c r="J80" s="166">
        <f t="shared" si="22"/>
        <v>2</v>
      </c>
      <c r="K80" s="166">
        <v>0</v>
      </c>
      <c r="L80" s="166">
        <v>0</v>
      </c>
      <c r="M80" s="220">
        <v>0</v>
      </c>
      <c r="N80" s="220">
        <v>0</v>
      </c>
      <c r="O80" s="220">
        <v>0</v>
      </c>
      <c r="P80" s="166">
        <v>0</v>
      </c>
      <c r="Q80" s="289">
        <v>0</v>
      </c>
      <c r="R80" s="166">
        <v>0</v>
      </c>
      <c r="S80" s="166">
        <v>0</v>
      </c>
      <c r="T80" s="220">
        <v>0</v>
      </c>
      <c r="U80" s="220">
        <v>0</v>
      </c>
      <c r="V80" s="220">
        <v>0</v>
      </c>
      <c r="W80" s="166">
        <v>0</v>
      </c>
      <c r="X80" s="289">
        <v>2</v>
      </c>
      <c r="Y80" s="166">
        <v>0</v>
      </c>
      <c r="Z80" s="166">
        <v>0</v>
      </c>
      <c r="AA80" s="220">
        <v>0</v>
      </c>
      <c r="AB80" s="220">
        <v>0</v>
      </c>
      <c r="AC80" s="220">
        <v>0</v>
      </c>
      <c r="AD80" s="166">
        <v>0</v>
      </c>
      <c r="AE80" s="289">
        <v>0</v>
      </c>
      <c r="AF80" s="166">
        <v>0</v>
      </c>
      <c r="AG80" s="166">
        <v>0</v>
      </c>
      <c r="AH80" s="220">
        <v>0</v>
      </c>
      <c r="AI80" s="220">
        <v>0</v>
      </c>
      <c r="AJ80" s="220">
        <v>0</v>
      </c>
      <c r="AK80" s="166">
        <v>0</v>
      </c>
      <c r="AL80" s="289">
        <v>0</v>
      </c>
      <c r="AM80" s="166">
        <v>0</v>
      </c>
      <c r="AN80" s="166">
        <v>0</v>
      </c>
      <c r="AO80" s="220">
        <v>0</v>
      </c>
      <c r="AP80" s="220">
        <v>0</v>
      </c>
      <c r="AQ80" s="220">
        <v>0</v>
      </c>
      <c r="AR80" s="166">
        <v>0</v>
      </c>
      <c r="AS80" s="289">
        <v>0</v>
      </c>
      <c r="AT80" s="166">
        <f t="shared" si="23"/>
        <v>0</v>
      </c>
      <c r="AU80" s="166">
        <f t="shared" si="24"/>
        <v>0</v>
      </c>
      <c r="AV80" s="166">
        <f t="shared" si="25"/>
        <v>0</v>
      </c>
      <c r="AW80" s="166">
        <f t="shared" si="26"/>
        <v>0</v>
      </c>
      <c r="AX80" s="166">
        <f t="shared" si="27"/>
        <v>0</v>
      </c>
      <c r="AY80" s="166">
        <f t="shared" si="28"/>
        <v>0</v>
      </c>
      <c r="AZ80" s="166">
        <f t="shared" si="29"/>
        <v>2</v>
      </c>
    </row>
    <row r="81" spans="1:52" ht="15.75">
      <c r="A81" s="195" t="s">
        <v>171</v>
      </c>
      <c r="B81" s="242" t="s">
        <v>172</v>
      </c>
      <c r="C81" s="285" t="s">
        <v>39</v>
      </c>
      <c r="D81" s="166">
        <f t="shared" si="16"/>
        <v>0</v>
      </c>
      <c r="E81" s="166">
        <f t="shared" si="17"/>
        <v>0</v>
      </c>
      <c r="F81" s="166">
        <f t="shared" si="18"/>
        <v>0</v>
      </c>
      <c r="G81" s="166">
        <f t="shared" si="19"/>
        <v>0</v>
      </c>
      <c r="H81" s="166">
        <f t="shared" si="20"/>
        <v>0</v>
      </c>
      <c r="I81" s="166">
        <f t="shared" si="21"/>
        <v>0</v>
      </c>
      <c r="J81" s="166">
        <f t="shared" si="22"/>
        <v>5</v>
      </c>
      <c r="K81" s="166">
        <v>0</v>
      </c>
      <c r="L81" s="166">
        <v>0</v>
      </c>
      <c r="M81" s="220">
        <v>0</v>
      </c>
      <c r="N81" s="220">
        <v>0</v>
      </c>
      <c r="O81" s="220">
        <v>0</v>
      </c>
      <c r="P81" s="166">
        <v>0</v>
      </c>
      <c r="Q81" s="289">
        <v>0</v>
      </c>
      <c r="R81" s="166">
        <v>0</v>
      </c>
      <c r="S81" s="166">
        <v>0</v>
      </c>
      <c r="T81" s="220">
        <v>0</v>
      </c>
      <c r="U81" s="220">
        <v>0</v>
      </c>
      <c r="V81" s="220">
        <v>0</v>
      </c>
      <c r="W81" s="166">
        <v>0</v>
      </c>
      <c r="X81" s="289">
        <v>0</v>
      </c>
      <c r="Y81" s="166">
        <v>0</v>
      </c>
      <c r="Z81" s="166">
        <v>0</v>
      </c>
      <c r="AA81" s="220">
        <v>0</v>
      </c>
      <c r="AB81" s="220">
        <v>0</v>
      </c>
      <c r="AC81" s="220">
        <v>0</v>
      </c>
      <c r="AD81" s="166">
        <v>0</v>
      </c>
      <c r="AE81" s="289">
        <v>0</v>
      </c>
      <c r="AF81" s="166">
        <v>0</v>
      </c>
      <c r="AG81" s="166">
        <v>0</v>
      </c>
      <c r="AH81" s="220">
        <v>0</v>
      </c>
      <c r="AI81" s="220">
        <v>0</v>
      </c>
      <c r="AJ81" s="220">
        <v>0</v>
      </c>
      <c r="AK81" s="166">
        <v>0</v>
      </c>
      <c r="AL81" s="289">
        <v>5</v>
      </c>
      <c r="AM81" s="166">
        <v>0</v>
      </c>
      <c r="AN81" s="166">
        <v>0</v>
      </c>
      <c r="AO81" s="220">
        <v>0</v>
      </c>
      <c r="AP81" s="220">
        <v>0</v>
      </c>
      <c r="AQ81" s="220">
        <v>0</v>
      </c>
      <c r="AR81" s="166">
        <v>0</v>
      </c>
      <c r="AS81" s="289">
        <v>0</v>
      </c>
      <c r="AT81" s="166">
        <f t="shared" si="23"/>
        <v>0</v>
      </c>
      <c r="AU81" s="166">
        <f t="shared" si="24"/>
        <v>0</v>
      </c>
      <c r="AV81" s="166">
        <f t="shared" si="25"/>
        <v>0</v>
      </c>
      <c r="AW81" s="166">
        <f t="shared" si="26"/>
        <v>0</v>
      </c>
      <c r="AX81" s="166">
        <f t="shared" si="27"/>
        <v>0</v>
      </c>
      <c r="AY81" s="166">
        <f t="shared" si="28"/>
        <v>0</v>
      </c>
      <c r="AZ81" s="166">
        <f t="shared" si="29"/>
        <v>5</v>
      </c>
    </row>
    <row r="82" spans="1:52" ht="31.5">
      <c r="A82" s="195" t="s">
        <v>173</v>
      </c>
      <c r="B82" s="242" t="s">
        <v>174</v>
      </c>
      <c r="C82" s="285" t="s">
        <v>39</v>
      </c>
      <c r="D82" s="166">
        <f t="shared" si="16"/>
        <v>0</v>
      </c>
      <c r="E82" s="166">
        <f t="shared" si="17"/>
        <v>0</v>
      </c>
      <c r="F82" s="166">
        <f t="shared" si="18"/>
        <v>0</v>
      </c>
      <c r="G82" s="166">
        <f t="shared" si="19"/>
        <v>0</v>
      </c>
      <c r="H82" s="166">
        <f t="shared" si="20"/>
        <v>0</v>
      </c>
      <c r="I82" s="166">
        <f t="shared" si="21"/>
        <v>0</v>
      </c>
      <c r="J82" s="166">
        <f t="shared" si="22"/>
        <v>7</v>
      </c>
      <c r="K82" s="166">
        <v>0</v>
      </c>
      <c r="L82" s="166">
        <v>0</v>
      </c>
      <c r="M82" s="220">
        <v>0</v>
      </c>
      <c r="N82" s="220">
        <v>0</v>
      </c>
      <c r="O82" s="220">
        <v>0</v>
      </c>
      <c r="P82" s="166">
        <v>0</v>
      </c>
      <c r="Q82" s="289">
        <v>0</v>
      </c>
      <c r="R82" s="166">
        <v>0</v>
      </c>
      <c r="S82" s="166">
        <v>0</v>
      </c>
      <c r="T82" s="220">
        <v>0</v>
      </c>
      <c r="U82" s="220">
        <v>0</v>
      </c>
      <c r="V82" s="220">
        <v>0</v>
      </c>
      <c r="W82" s="166">
        <v>0</v>
      </c>
      <c r="X82" s="289">
        <v>0</v>
      </c>
      <c r="Y82" s="166">
        <v>0</v>
      </c>
      <c r="Z82" s="166">
        <v>0</v>
      </c>
      <c r="AA82" s="220">
        <v>0</v>
      </c>
      <c r="AB82" s="220">
        <v>0</v>
      </c>
      <c r="AC82" s="220">
        <v>0</v>
      </c>
      <c r="AD82" s="166">
        <v>0</v>
      </c>
      <c r="AE82" s="289">
        <v>0</v>
      </c>
      <c r="AF82" s="166">
        <v>0</v>
      </c>
      <c r="AG82" s="166">
        <v>0</v>
      </c>
      <c r="AH82" s="220">
        <v>0</v>
      </c>
      <c r="AI82" s="220">
        <v>0</v>
      </c>
      <c r="AJ82" s="220">
        <v>0</v>
      </c>
      <c r="AK82" s="166">
        <v>0</v>
      </c>
      <c r="AL82" s="289">
        <v>0</v>
      </c>
      <c r="AM82" s="166">
        <v>0</v>
      </c>
      <c r="AN82" s="166">
        <v>0</v>
      </c>
      <c r="AO82" s="220">
        <v>0</v>
      </c>
      <c r="AP82" s="220">
        <v>0</v>
      </c>
      <c r="AQ82" s="220">
        <v>0</v>
      </c>
      <c r="AR82" s="166">
        <v>0</v>
      </c>
      <c r="AS82" s="289">
        <v>7</v>
      </c>
      <c r="AT82" s="166">
        <f t="shared" si="23"/>
        <v>0</v>
      </c>
      <c r="AU82" s="166">
        <f t="shared" si="24"/>
        <v>0</v>
      </c>
      <c r="AV82" s="166">
        <f t="shared" si="25"/>
        <v>0</v>
      </c>
      <c r="AW82" s="166">
        <f t="shared" si="26"/>
        <v>0</v>
      </c>
      <c r="AX82" s="166">
        <f t="shared" si="27"/>
        <v>0</v>
      </c>
      <c r="AY82" s="166">
        <f t="shared" si="28"/>
        <v>0</v>
      </c>
      <c r="AZ82" s="166">
        <f t="shared" si="29"/>
        <v>7</v>
      </c>
    </row>
    <row r="83" spans="1:52" ht="31.5" customHeight="1">
      <c r="A83" s="195" t="s">
        <v>175</v>
      </c>
      <c r="B83" s="260" t="s">
        <v>176</v>
      </c>
      <c r="C83" s="285" t="s">
        <v>39</v>
      </c>
      <c r="D83" s="166">
        <f t="shared" si="16"/>
        <v>0</v>
      </c>
      <c r="E83" s="166">
        <f t="shared" si="17"/>
        <v>0</v>
      </c>
      <c r="F83" s="166">
        <f t="shared" si="18"/>
        <v>0</v>
      </c>
      <c r="G83" s="166">
        <f t="shared" si="19"/>
        <v>0</v>
      </c>
      <c r="H83" s="166">
        <f t="shared" si="20"/>
        <v>0</v>
      </c>
      <c r="I83" s="166">
        <f t="shared" si="21"/>
        <v>0</v>
      </c>
      <c r="J83" s="166">
        <f t="shared" si="22"/>
        <v>2</v>
      </c>
      <c r="K83" s="166">
        <v>0</v>
      </c>
      <c r="L83" s="166">
        <v>0</v>
      </c>
      <c r="M83" s="220">
        <v>0</v>
      </c>
      <c r="N83" s="220">
        <v>0</v>
      </c>
      <c r="O83" s="220">
        <v>0</v>
      </c>
      <c r="P83" s="166">
        <v>0</v>
      </c>
      <c r="Q83" s="289">
        <v>0</v>
      </c>
      <c r="R83" s="166">
        <v>0</v>
      </c>
      <c r="S83" s="166">
        <v>0</v>
      </c>
      <c r="T83" s="220">
        <v>0</v>
      </c>
      <c r="U83" s="220">
        <v>0</v>
      </c>
      <c r="V83" s="220">
        <v>0</v>
      </c>
      <c r="W83" s="166">
        <v>0</v>
      </c>
      <c r="X83" s="289">
        <v>0</v>
      </c>
      <c r="Y83" s="166">
        <v>0</v>
      </c>
      <c r="Z83" s="166">
        <v>0</v>
      </c>
      <c r="AA83" s="220">
        <v>0</v>
      </c>
      <c r="AB83" s="220">
        <v>0</v>
      </c>
      <c r="AC83" s="220">
        <v>0</v>
      </c>
      <c r="AD83" s="166">
        <v>0</v>
      </c>
      <c r="AE83" s="289">
        <v>2</v>
      </c>
      <c r="AF83" s="166">
        <v>0</v>
      </c>
      <c r="AG83" s="166">
        <v>0</v>
      </c>
      <c r="AH83" s="220">
        <v>0</v>
      </c>
      <c r="AI83" s="220">
        <v>0</v>
      </c>
      <c r="AJ83" s="220">
        <v>0</v>
      </c>
      <c r="AK83" s="166">
        <v>0</v>
      </c>
      <c r="AL83" s="289">
        <v>0</v>
      </c>
      <c r="AM83" s="166">
        <v>0</v>
      </c>
      <c r="AN83" s="166">
        <v>0</v>
      </c>
      <c r="AO83" s="220">
        <v>0</v>
      </c>
      <c r="AP83" s="220">
        <v>0</v>
      </c>
      <c r="AQ83" s="220">
        <v>0</v>
      </c>
      <c r="AR83" s="166">
        <v>0</v>
      </c>
      <c r="AS83" s="289">
        <v>0</v>
      </c>
      <c r="AT83" s="166">
        <f t="shared" si="23"/>
        <v>0</v>
      </c>
      <c r="AU83" s="166">
        <f t="shared" si="24"/>
        <v>0</v>
      </c>
      <c r="AV83" s="166">
        <f t="shared" si="25"/>
        <v>0</v>
      </c>
      <c r="AW83" s="166">
        <f t="shared" si="26"/>
        <v>0</v>
      </c>
      <c r="AX83" s="166">
        <f t="shared" si="27"/>
        <v>0</v>
      </c>
      <c r="AY83" s="166">
        <f t="shared" si="28"/>
        <v>0</v>
      </c>
      <c r="AZ83" s="166">
        <f t="shared" si="29"/>
        <v>2</v>
      </c>
    </row>
    <row r="84" spans="1:52" ht="36" customHeight="1">
      <c r="A84" s="195" t="s">
        <v>177</v>
      </c>
      <c r="B84" s="260" t="s">
        <v>178</v>
      </c>
      <c r="C84" s="285" t="s">
        <v>39</v>
      </c>
      <c r="D84" s="166">
        <f t="shared" si="16"/>
        <v>0</v>
      </c>
      <c r="E84" s="166">
        <f t="shared" si="17"/>
        <v>0</v>
      </c>
      <c r="F84" s="166">
        <f t="shared" si="18"/>
        <v>0</v>
      </c>
      <c r="G84" s="166">
        <f t="shared" si="19"/>
        <v>0</v>
      </c>
      <c r="H84" s="166">
        <f t="shared" si="20"/>
        <v>0</v>
      </c>
      <c r="I84" s="166">
        <f t="shared" si="21"/>
        <v>0</v>
      </c>
      <c r="J84" s="166">
        <f t="shared" si="22"/>
        <v>10</v>
      </c>
      <c r="K84" s="166">
        <v>0</v>
      </c>
      <c r="L84" s="166">
        <v>0</v>
      </c>
      <c r="M84" s="220">
        <v>0</v>
      </c>
      <c r="N84" s="220">
        <v>0</v>
      </c>
      <c r="O84" s="220">
        <v>0</v>
      </c>
      <c r="P84" s="166">
        <v>0</v>
      </c>
      <c r="Q84" s="289">
        <v>0</v>
      </c>
      <c r="R84" s="166">
        <v>0</v>
      </c>
      <c r="S84" s="166">
        <v>0</v>
      </c>
      <c r="T84" s="220">
        <v>0</v>
      </c>
      <c r="U84" s="220">
        <v>0</v>
      </c>
      <c r="V84" s="220">
        <v>0</v>
      </c>
      <c r="W84" s="166">
        <v>0</v>
      </c>
      <c r="X84" s="289">
        <v>0</v>
      </c>
      <c r="Y84" s="166">
        <v>0</v>
      </c>
      <c r="Z84" s="166">
        <v>0</v>
      </c>
      <c r="AA84" s="220">
        <v>0</v>
      </c>
      <c r="AB84" s="220">
        <v>0</v>
      </c>
      <c r="AC84" s="220">
        <v>0</v>
      </c>
      <c r="AD84" s="166">
        <v>0</v>
      </c>
      <c r="AE84" s="289">
        <v>10</v>
      </c>
      <c r="AF84" s="166">
        <v>0</v>
      </c>
      <c r="AG84" s="166">
        <v>0</v>
      </c>
      <c r="AH84" s="220">
        <v>0</v>
      </c>
      <c r="AI84" s="220">
        <v>0</v>
      </c>
      <c r="AJ84" s="220">
        <v>0</v>
      </c>
      <c r="AK84" s="166">
        <v>0</v>
      </c>
      <c r="AL84" s="289">
        <v>0</v>
      </c>
      <c r="AM84" s="166">
        <v>0</v>
      </c>
      <c r="AN84" s="166">
        <v>0</v>
      </c>
      <c r="AO84" s="220">
        <v>0</v>
      </c>
      <c r="AP84" s="220">
        <v>0</v>
      </c>
      <c r="AQ84" s="220">
        <v>0</v>
      </c>
      <c r="AR84" s="166">
        <v>0</v>
      </c>
      <c r="AS84" s="289">
        <v>0</v>
      </c>
      <c r="AT84" s="166">
        <f t="shared" si="23"/>
        <v>0</v>
      </c>
      <c r="AU84" s="166">
        <f t="shared" si="24"/>
        <v>0</v>
      </c>
      <c r="AV84" s="166">
        <f t="shared" si="25"/>
        <v>0</v>
      </c>
      <c r="AW84" s="166">
        <f t="shared" si="26"/>
        <v>0</v>
      </c>
      <c r="AX84" s="166">
        <f t="shared" si="27"/>
        <v>0</v>
      </c>
      <c r="AY84" s="166">
        <f t="shared" si="28"/>
        <v>0</v>
      </c>
      <c r="AZ84" s="166">
        <f t="shared" si="29"/>
        <v>10</v>
      </c>
    </row>
    <row r="85" spans="1:52" ht="15.75">
      <c r="A85" s="195" t="s">
        <v>179</v>
      </c>
      <c r="B85" s="242" t="s">
        <v>180</v>
      </c>
      <c r="C85" s="285" t="s">
        <v>39</v>
      </c>
      <c r="D85" s="166">
        <f t="shared" si="16"/>
        <v>0</v>
      </c>
      <c r="E85" s="166">
        <f t="shared" si="17"/>
        <v>0</v>
      </c>
      <c r="F85" s="166">
        <f t="shared" si="18"/>
        <v>0</v>
      </c>
      <c r="G85" s="166">
        <f t="shared" si="19"/>
        <v>0</v>
      </c>
      <c r="H85" s="166">
        <f t="shared" si="20"/>
        <v>0</v>
      </c>
      <c r="I85" s="166">
        <f t="shared" si="21"/>
        <v>0</v>
      </c>
      <c r="J85" s="166">
        <f t="shared" si="22"/>
        <v>1</v>
      </c>
      <c r="K85" s="166">
        <v>0</v>
      </c>
      <c r="L85" s="166">
        <v>0</v>
      </c>
      <c r="M85" s="220">
        <v>0</v>
      </c>
      <c r="N85" s="220">
        <v>0</v>
      </c>
      <c r="O85" s="220">
        <v>0</v>
      </c>
      <c r="P85" s="166">
        <v>0</v>
      </c>
      <c r="Q85" s="289">
        <v>0</v>
      </c>
      <c r="R85" s="166">
        <v>0</v>
      </c>
      <c r="S85" s="166">
        <v>0</v>
      </c>
      <c r="T85" s="220">
        <v>0</v>
      </c>
      <c r="U85" s="220">
        <v>0</v>
      </c>
      <c r="V85" s="220">
        <v>0</v>
      </c>
      <c r="W85" s="166">
        <v>0</v>
      </c>
      <c r="X85" s="289">
        <v>1</v>
      </c>
      <c r="Y85" s="166">
        <v>0</v>
      </c>
      <c r="Z85" s="166">
        <v>0</v>
      </c>
      <c r="AA85" s="220">
        <v>0</v>
      </c>
      <c r="AB85" s="220">
        <v>0</v>
      </c>
      <c r="AC85" s="220">
        <v>0</v>
      </c>
      <c r="AD85" s="166">
        <v>0</v>
      </c>
      <c r="AE85" s="289">
        <v>0</v>
      </c>
      <c r="AF85" s="166">
        <v>0</v>
      </c>
      <c r="AG85" s="166">
        <v>0</v>
      </c>
      <c r="AH85" s="220">
        <v>0</v>
      </c>
      <c r="AI85" s="220">
        <v>0</v>
      </c>
      <c r="AJ85" s="220">
        <v>0</v>
      </c>
      <c r="AK85" s="166">
        <v>0</v>
      </c>
      <c r="AL85" s="289">
        <v>0</v>
      </c>
      <c r="AM85" s="166">
        <v>0</v>
      </c>
      <c r="AN85" s="166">
        <v>0</v>
      </c>
      <c r="AO85" s="220">
        <v>0</v>
      </c>
      <c r="AP85" s="220">
        <v>0</v>
      </c>
      <c r="AQ85" s="220">
        <v>0</v>
      </c>
      <c r="AR85" s="166">
        <v>0</v>
      </c>
      <c r="AS85" s="289">
        <v>0</v>
      </c>
      <c r="AT85" s="166">
        <f t="shared" si="23"/>
        <v>0</v>
      </c>
      <c r="AU85" s="166">
        <f t="shared" si="24"/>
        <v>0</v>
      </c>
      <c r="AV85" s="166">
        <f t="shared" si="25"/>
        <v>0</v>
      </c>
      <c r="AW85" s="166">
        <f t="shared" si="26"/>
        <v>0</v>
      </c>
      <c r="AX85" s="166">
        <f t="shared" si="27"/>
        <v>0</v>
      </c>
      <c r="AY85" s="166">
        <f t="shared" si="28"/>
        <v>0</v>
      </c>
      <c r="AZ85" s="166">
        <f t="shared" si="29"/>
        <v>1</v>
      </c>
    </row>
    <row r="86" spans="1:52" ht="15.75">
      <c r="A86" s="195" t="s">
        <v>181</v>
      </c>
      <c r="B86" s="242" t="s">
        <v>182</v>
      </c>
      <c r="C86" s="285" t="s">
        <v>39</v>
      </c>
      <c r="D86" s="166">
        <f t="shared" si="16"/>
        <v>0</v>
      </c>
      <c r="E86" s="166">
        <f t="shared" si="17"/>
        <v>0</v>
      </c>
      <c r="F86" s="166">
        <f t="shared" si="18"/>
        <v>0</v>
      </c>
      <c r="G86" s="166">
        <f t="shared" si="19"/>
        <v>0</v>
      </c>
      <c r="H86" s="166">
        <f t="shared" si="20"/>
        <v>0</v>
      </c>
      <c r="I86" s="166">
        <f t="shared" si="21"/>
        <v>0</v>
      </c>
      <c r="J86" s="166">
        <f t="shared" si="22"/>
        <v>1</v>
      </c>
      <c r="K86" s="166">
        <v>0</v>
      </c>
      <c r="L86" s="166">
        <v>0</v>
      </c>
      <c r="M86" s="220">
        <v>0</v>
      </c>
      <c r="N86" s="220">
        <v>0</v>
      </c>
      <c r="O86" s="220">
        <v>0</v>
      </c>
      <c r="P86" s="166">
        <v>0</v>
      </c>
      <c r="Q86" s="289">
        <v>0</v>
      </c>
      <c r="R86" s="166">
        <v>0</v>
      </c>
      <c r="S86" s="166">
        <v>0</v>
      </c>
      <c r="T86" s="220">
        <v>0</v>
      </c>
      <c r="U86" s="220">
        <v>0</v>
      </c>
      <c r="V86" s="220">
        <v>0</v>
      </c>
      <c r="W86" s="166">
        <v>0</v>
      </c>
      <c r="X86" s="289">
        <v>1</v>
      </c>
      <c r="Y86" s="166">
        <v>0</v>
      </c>
      <c r="Z86" s="166">
        <v>0</v>
      </c>
      <c r="AA86" s="220">
        <v>0</v>
      </c>
      <c r="AB86" s="220">
        <v>0</v>
      </c>
      <c r="AC86" s="220">
        <v>0</v>
      </c>
      <c r="AD86" s="166">
        <v>0</v>
      </c>
      <c r="AE86" s="289">
        <v>0</v>
      </c>
      <c r="AF86" s="166">
        <v>0</v>
      </c>
      <c r="AG86" s="166">
        <v>0</v>
      </c>
      <c r="AH86" s="220">
        <v>0</v>
      </c>
      <c r="AI86" s="220">
        <v>0</v>
      </c>
      <c r="AJ86" s="220">
        <v>0</v>
      </c>
      <c r="AK86" s="166">
        <v>0</v>
      </c>
      <c r="AL86" s="289">
        <v>0</v>
      </c>
      <c r="AM86" s="166">
        <v>0</v>
      </c>
      <c r="AN86" s="166">
        <v>0</v>
      </c>
      <c r="AO86" s="220">
        <v>0</v>
      </c>
      <c r="AP86" s="220">
        <v>0</v>
      </c>
      <c r="AQ86" s="220">
        <v>0</v>
      </c>
      <c r="AR86" s="166">
        <v>0</v>
      </c>
      <c r="AS86" s="289">
        <v>0</v>
      </c>
      <c r="AT86" s="166">
        <f t="shared" si="23"/>
        <v>0</v>
      </c>
      <c r="AU86" s="166">
        <f t="shared" si="24"/>
        <v>0</v>
      </c>
      <c r="AV86" s="166">
        <f t="shared" si="25"/>
        <v>0</v>
      </c>
      <c r="AW86" s="166">
        <f t="shared" si="26"/>
        <v>0</v>
      </c>
      <c r="AX86" s="166">
        <f t="shared" si="27"/>
        <v>0</v>
      </c>
      <c r="AY86" s="166">
        <f t="shared" si="28"/>
        <v>0</v>
      </c>
      <c r="AZ86" s="166">
        <f t="shared" si="29"/>
        <v>1</v>
      </c>
    </row>
    <row r="87" spans="1:52" ht="15.75">
      <c r="A87" s="195" t="s">
        <v>183</v>
      </c>
      <c r="B87" s="242" t="s">
        <v>184</v>
      </c>
      <c r="C87" s="285" t="s">
        <v>39</v>
      </c>
      <c r="D87" s="166">
        <f t="shared" si="16"/>
        <v>0</v>
      </c>
      <c r="E87" s="166">
        <f t="shared" si="17"/>
        <v>0</v>
      </c>
      <c r="F87" s="166">
        <f t="shared" si="18"/>
        <v>0</v>
      </c>
      <c r="G87" s="166">
        <f t="shared" si="19"/>
        <v>0</v>
      </c>
      <c r="H87" s="166">
        <f t="shared" si="20"/>
        <v>0</v>
      </c>
      <c r="I87" s="166">
        <f t="shared" si="21"/>
        <v>0</v>
      </c>
      <c r="J87" s="166">
        <f t="shared" si="22"/>
        <v>1</v>
      </c>
      <c r="K87" s="166">
        <v>0</v>
      </c>
      <c r="L87" s="166">
        <v>0</v>
      </c>
      <c r="M87" s="220">
        <v>0</v>
      </c>
      <c r="N87" s="220">
        <v>0</v>
      </c>
      <c r="O87" s="220">
        <v>0</v>
      </c>
      <c r="P87" s="166">
        <v>0</v>
      </c>
      <c r="Q87" s="289">
        <v>0</v>
      </c>
      <c r="R87" s="166">
        <v>0</v>
      </c>
      <c r="S87" s="166">
        <v>0</v>
      </c>
      <c r="T87" s="220">
        <v>0</v>
      </c>
      <c r="U87" s="220">
        <v>0</v>
      </c>
      <c r="V87" s="220">
        <v>0</v>
      </c>
      <c r="W87" s="166">
        <v>0</v>
      </c>
      <c r="X87" s="289">
        <v>1</v>
      </c>
      <c r="Y87" s="166">
        <v>0</v>
      </c>
      <c r="Z87" s="166">
        <v>0</v>
      </c>
      <c r="AA87" s="220">
        <v>0</v>
      </c>
      <c r="AB87" s="220">
        <v>0</v>
      </c>
      <c r="AC87" s="220">
        <v>0</v>
      </c>
      <c r="AD87" s="166">
        <v>0</v>
      </c>
      <c r="AE87" s="289">
        <v>0</v>
      </c>
      <c r="AF87" s="166">
        <v>0</v>
      </c>
      <c r="AG87" s="166">
        <v>0</v>
      </c>
      <c r="AH87" s="220">
        <v>0</v>
      </c>
      <c r="AI87" s="220">
        <v>0</v>
      </c>
      <c r="AJ87" s="220">
        <v>0</v>
      </c>
      <c r="AK87" s="166">
        <v>0</v>
      </c>
      <c r="AL87" s="289">
        <v>0</v>
      </c>
      <c r="AM87" s="166">
        <v>0</v>
      </c>
      <c r="AN87" s="166">
        <v>0</v>
      </c>
      <c r="AO87" s="220">
        <v>0</v>
      </c>
      <c r="AP87" s="220">
        <v>0</v>
      </c>
      <c r="AQ87" s="220">
        <v>0</v>
      </c>
      <c r="AR87" s="166">
        <v>0</v>
      </c>
      <c r="AS87" s="289">
        <v>0</v>
      </c>
      <c r="AT87" s="166">
        <f t="shared" si="23"/>
        <v>0</v>
      </c>
      <c r="AU87" s="166">
        <f t="shared" si="24"/>
        <v>0</v>
      </c>
      <c r="AV87" s="166">
        <f t="shared" si="25"/>
        <v>0</v>
      </c>
      <c r="AW87" s="166">
        <f t="shared" si="26"/>
        <v>0</v>
      </c>
      <c r="AX87" s="166">
        <f t="shared" si="27"/>
        <v>0</v>
      </c>
      <c r="AY87" s="166">
        <f t="shared" si="28"/>
        <v>0</v>
      </c>
      <c r="AZ87" s="166">
        <f t="shared" si="29"/>
        <v>1</v>
      </c>
    </row>
    <row r="88" spans="1:52" ht="31.5">
      <c r="A88" s="195" t="s">
        <v>185</v>
      </c>
      <c r="B88" s="242" t="s">
        <v>186</v>
      </c>
      <c r="C88" s="285" t="s">
        <v>39</v>
      </c>
      <c r="D88" s="166">
        <f t="shared" si="16"/>
        <v>0</v>
      </c>
      <c r="E88" s="166">
        <f t="shared" si="17"/>
        <v>0</v>
      </c>
      <c r="F88" s="166">
        <f t="shared" si="18"/>
        <v>0</v>
      </c>
      <c r="G88" s="166">
        <f t="shared" si="19"/>
        <v>0</v>
      </c>
      <c r="H88" s="166">
        <f t="shared" si="20"/>
        <v>0</v>
      </c>
      <c r="I88" s="166">
        <f t="shared" si="21"/>
        <v>0</v>
      </c>
      <c r="J88" s="166">
        <f t="shared" si="22"/>
        <v>2</v>
      </c>
      <c r="K88" s="166">
        <v>0</v>
      </c>
      <c r="L88" s="166">
        <v>0</v>
      </c>
      <c r="M88" s="220">
        <v>0</v>
      </c>
      <c r="N88" s="220">
        <v>0</v>
      </c>
      <c r="O88" s="220">
        <v>0</v>
      </c>
      <c r="P88" s="166">
        <v>0</v>
      </c>
      <c r="Q88" s="289">
        <v>0</v>
      </c>
      <c r="R88" s="166">
        <v>0</v>
      </c>
      <c r="S88" s="166">
        <v>0</v>
      </c>
      <c r="T88" s="220">
        <v>0</v>
      </c>
      <c r="U88" s="220">
        <v>0</v>
      </c>
      <c r="V88" s="220">
        <v>0</v>
      </c>
      <c r="W88" s="166">
        <v>0</v>
      </c>
      <c r="X88" s="289">
        <v>0</v>
      </c>
      <c r="Y88" s="166">
        <v>0</v>
      </c>
      <c r="Z88" s="166">
        <v>0</v>
      </c>
      <c r="AA88" s="220">
        <v>0</v>
      </c>
      <c r="AB88" s="220">
        <v>0</v>
      </c>
      <c r="AC88" s="220">
        <v>0</v>
      </c>
      <c r="AD88" s="166">
        <v>0</v>
      </c>
      <c r="AE88" s="289">
        <v>0</v>
      </c>
      <c r="AF88" s="166">
        <v>0</v>
      </c>
      <c r="AG88" s="166">
        <v>0</v>
      </c>
      <c r="AH88" s="220">
        <v>0</v>
      </c>
      <c r="AI88" s="220">
        <v>0</v>
      </c>
      <c r="AJ88" s="220">
        <v>0</v>
      </c>
      <c r="AK88" s="166">
        <v>0</v>
      </c>
      <c r="AL88" s="289">
        <v>0</v>
      </c>
      <c r="AM88" s="166">
        <v>0</v>
      </c>
      <c r="AN88" s="166">
        <v>0</v>
      </c>
      <c r="AO88" s="220">
        <v>0</v>
      </c>
      <c r="AP88" s="220">
        <v>0</v>
      </c>
      <c r="AQ88" s="220">
        <v>0</v>
      </c>
      <c r="AR88" s="166">
        <v>0</v>
      </c>
      <c r="AS88" s="289">
        <v>2</v>
      </c>
      <c r="AT88" s="166">
        <f t="shared" si="23"/>
        <v>0</v>
      </c>
      <c r="AU88" s="166">
        <f t="shared" si="24"/>
        <v>0</v>
      </c>
      <c r="AV88" s="166">
        <f t="shared" si="25"/>
        <v>0</v>
      </c>
      <c r="AW88" s="166">
        <f t="shared" si="26"/>
        <v>0</v>
      </c>
      <c r="AX88" s="166">
        <f t="shared" si="27"/>
        <v>0</v>
      </c>
      <c r="AY88" s="166">
        <f t="shared" si="28"/>
        <v>0</v>
      </c>
      <c r="AZ88" s="166">
        <f t="shared" si="29"/>
        <v>2</v>
      </c>
    </row>
    <row r="89" spans="1:52" ht="15.75">
      <c r="A89" s="195" t="s">
        <v>187</v>
      </c>
      <c r="B89" s="158" t="s">
        <v>188</v>
      </c>
      <c r="C89" s="285" t="s">
        <v>39</v>
      </c>
      <c r="D89" s="166">
        <f t="shared" si="16"/>
        <v>0</v>
      </c>
      <c r="E89" s="166">
        <f t="shared" si="17"/>
        <v>0</v>
      </c>
      <c r="F89" s="166">
        <f t="shared" si="18"/>
        <v>0</v>
      </c>
      <c r="G89" s="166">
        <f t="shared" si="19"/>
        <v>0</v>
      </c>
      <c r="H89" s="166">
        <f t="shared" si="20"/>
        <v>0</v>
      </c>
      <c r="I89" s="166">
        <f t="shared" si="21"/>
        <v>0</v>
      </c>
      <c r="J89" s="166">
        <f t="shared" si="22"/>
        <v>1</v>
      </c>
      <c r="K89" s="166">
        <v>0</v>
      </c>
      <c r="L89" s="166">
        <v>0</v>
      </c>
      <c r="M89" s="220">
        <v>0</v>
      </c>
      <c r="N89" s="220">
        <v>0</v>
      </c>
      <c r="O89" s="220">
        <v>0</v>
      </c>
      <c r="P89" s="166">
        <v>0</v>
      </c>
      <c r="Q89" s="289">
        <v>0</v>
      </c>
      <c r="R89" s="166">
        <v>0</v>
      </c>
      <c r="S89" s="166">
        <v>0</v>
      </c>
      <c r="T89" s="220">
        <v>0</v>
      </c>
      <c r="U89" s="220">
        <v>0</v>
      </c>
      <c r="V89" s="220">
        <v>0</v>
      </c>
      <c r="W89" s="166">
        <v>0</v>
      </c>
      <c r="X89" s="289">
        <v>1</v>
      </c>
      <c r="Y89" s="166">
        <v>0</v>
      </c>
      <c r="Z89" s="166">
        <v>0</v>
      </c>
      <c r="AA89" s="220">
        <v>0</v>
      </c>
      <c r="AB89" s="220">
        <v>0</v>
      </c>
      <c r="AC89" s="220">
        <v>0</v>
      </c>
      <c r="AD89" s="166">
        <v>0</v>
      </c>
      <c r="AE89" s="289">
        <v>0</v>
      </c>
      <c r="AF89" s="166">
        <v>0</v>
      </c>
      <c r="AG89" s="166">
        <v>0</v>
      </c>
      <c r="AH89" s="220">
        <v>0</v>
      </c>
      <c r="AI89" s="220">
        <v>0</v>
      </c>
      <c r="AJ89" s="220">
        <v>0</v>
      </c>
      <c r="AK89" s="166">
        <v>0</v>
      </c>
      <c r="AL89" s="289">
        <v>0</v>
      </c>
      <c r="AM89" s="166">
        <v>0</v>
      </c>
      <c r="AN89" s="166">
        <v>0</v>
      </c>
      <c r="AO89" s="220">
        <v>0</v>
      </c>
      <c r="AP89" s="220">
        <v>0</v>
      </c>
      <c r="AQ89" s="220">
        <v>0</v>
      </c>
      <c r="AR89" s="166">
        <v>0</v>
      </c>
      <c r="AS89" s="289">
        <v>0</v>
      </c>
      <c r="AT89" s="166">
        <f t="shared" si="23"/>
        <v>0</v>
      </c>
      <c r="AU89" s="166">
        <f t="shared" si="24"/>
        <v>0</v>
      </c>
      <c r="AV89" s="166">
        <f t="shared" si="25"/>
        <v>0</v>
      </c>
      <c r="AW89" s="166">
        <f t="shared" si="26"/>
        <v>0</v>
      </c>
      <c r="AX89" s="166">
        <f t="shared" si="27"/>
        <v>0</v>
      </c>
      <c r="AY89" s="166">
        <f t="shared" si="28"/>
        <v>0</v>
      </c>
      <c r="AZ89" s="166">
        <f t="shared" si="29"/>
        <v>1</v>
      </c>
    </row>
    <row r="90" spans="1:52" ht="15.75">
      <c r="A90" s="195" t="s">
        <v>189</v>
      </c>
      <c r="B90" s="158" t="s">
        <v>190</v>
      </c>
      <c r="C90" s="285" t="s">
        <v>39</v>
      </c>
      <c r="D90" s="166">
        <f t="shared" si="16"/>
        <v>0</v>
      </c>
      <c r="E90" s="166">
        <f t="shared" si="17"/>
        <v>0</v>
      </c>
      <c r="F90" s="166">
        <f t="shared" si="18"/>
        <v>0</v>
      </c>
      <c r="G90" s="166">
        <f t="shared" si="19"/>
        <v>0</v>
      </c>
      <c r="H90" s="166">
        <f t="shared" si="20"/>
        <v>0</v>
      </c>
      <c r="I90" s="166">
        <f t="shared" si="21"/>
        <v>0</v>
      </c>
      <c r="J90" s="166">
        <f t="shared" si="22"/>
        <v>1</v>
      </c>
      <c r="K90" s="166">
        <v>0</v>
      </c>
      <c r="L90" s="166">
        <v>0</v>
      </c>
      <c r="M90" s="220">
        <v>0</v>
      </c>
      <c r="N90" s="220">
        <v>0</v>
      </c>
      <c r="O90" s="220">
        <v>0</v>
      </c>
      <c r="P90" s="166">
        <v>0</v>
      </c>
      <c r="Q90" s="289">
        <v>0</v>
      </c>
      <c r="R90" s="166">
        <v>0</v>
      </c>
      <c r="S90" s="166">
        <v>0</v>
      </c>
      <c r="T90" s="220">
        <v>0</v>
      </c>
      <c r="U90" s="220">
        <v>0</v>
      </c>
      <c r="V90" s="220">
        <v>0</v>
      </c>
      <c r="W90" s="166">
        <v>0</v>
      </c>
      <c r="X90" s="289">
        <v>0</v>
      </c>
      <c r="Y90" s="166">
        <v>0</v>
      </c>
      <c r="Z90" s="166">
        <v>0</v>
      </c>
      <c r="AA90" s="220">
        <v>0</v>
      </c>
      <c r="AB90" s="220">
        <v>0</v>
      </c>
      <c r="AC90" s="220">
        <v>0</v>
      </c>
      <c r="AD90" s="166">
        <v>0</v>
      </c>
      <c r="AE90" s="289">
        <v>1</v>
      </c>
      <c r="AF90" s="166">
        <v>0</v>
      </c>
      <c r="AG90" s="166">
        <v>0</v>
      </c>
      <c r="AH90" s="220">
        <v>0</v>
      </c>
      <c r="AI90" s="220">
        <v>0</v>
      </c>
      <c r="AJ90" s="220">
        <v>0</v>
      </c>
      <c r="AK90" s="166">
        <v>0</v>
      </c>
      <c r="AL90" s="289">
        <v>0</v>
      </c>
      <c r="AM90" s="166">
        <v>0</v>
      </c>
      <c r="AN90" s="166">
        <v>0</v>
      </c>
      <c r="AO90" s="220">
        <v>0</v>
      </c>
      <c r="AP90" s="220">
        <v>0</v>
      </c>
      <c r="AQ90" s="220">
        <v>0</v>
      </c>
      <c r="AR90" s="166">
        <v>0</v>
      </c>
      <c r="AS90" s="289">
        <v>0</v>
      </c>
      <c r="AT90" s="166">
        <f t="shared" si="23"/>
        <v>0</v>
      </c>
      <c r="AU90" s="166">
        <f t="shared" si="24"/>
        <v>0</v>
      </c>
      <c r="AV90" s="166">
        <f t="shared" si="25"/>
        <v>0</v>
      </c>
      <c r="AW90" s="166">
        <f t="shared" si="26"/>
        <v>0</v>
      </c>
      <c r="AX90" s="166">
        <f t="shared" si="27"/>
        <v>0</v>
      </c>
      <c r="AY90" s="166">
        <f t="shared" si="28"/>
        <v>0</v>
      </c>
      <c r="AZ90" s="166">
        <f t="shared" si="29"/>
        <v>1</v>
      </c>
    </row>
    <row r="91" spans="1:52" ht="66" customHeight="1">
      <c r="A91" s="195" t="s">
        <v>191</v>
      </c>
      <c r="B91" s="158" t="s">
        <v>192</v>
      </c>
      <c r="C91" s="285" t="s">
        <v>39</v>
      </c>
      <c r="D91" s="166">
        <f t="shared" si="16"/>
        <v>0</v>
      </c>
      <c r="E91" s="166">
        <f t="shared" si="17"/>
        <v>0</v>
      </c>
      <c r="F91" s="166">
        <f t="shared" si="18"/>
        <v>0</v>
      </c>
      <c r="G91" s="166">
        <f t="shared" si="19"/>
        <v>0</v>
      </c>
      <c r="H91" s="166">
        <f t="shared" si="20"/>
        <v>0</v>
      </c>
      <c r="I91" s="166">
        <f t="shared" si="21"/>
        <v>0</v>
      </c>
      <c r="J91" s="166">
        <f t="shared" si="22"/>
        <v>2</v>
      </c>
      <c r="K91" s="166">
        <v>0</v>
      </c>
      <c r="L91" s="166">
        <v>0</v>
      </c>
      <c r="M91" s="220">
        <v>0</v>
      </c>
      <c r="N91" s="220">
        <v>0</v>
      </c>
      <c r="O91" s="220">
        <v>0</v>
      </c>
      <c r="P91" s="166">
        <v>0</v>
      </c>
      <c r="Q91" s="289">
        <v>2</v>
      </c>
      <c r="R91" s="166">
        <v>0</v>
      </c>
      <c r="S91" s="166">
        <v>0</v>
      </c>
      <c r="T91" s="220">
        <v>0</v>
      </c>
      <c r="U91" s="220">
        <v>0</v>
      </c>
      <c r="V91" s="220">
        <v>0</v>
      </c>
      <c r="W91" s="166">
        <v>0</v>
      </c>
      <c r="X91" s="289">
        <v>0</v>
      </c>
      <c r="Y91" s="166">
        <v>0</v>
      </c>
      <c r="Z91" s="166">
        <v>0</v>
      </c>
      <c r="AA91" s="220">
        <v>0</v>
      </c>
      <c r="AB91" s="220">
        <v>0</v>
      </c>
      <c r="AC91" s="220">
        <v>0</v>
      </c>
      <c r="AD91" s="166">
        <v>0</v>
      </c>
      <c r="AE91" s="289">
        <v>0</v>
      </c>
      <c r="AF91" s="166">
        <v>0</v>
      </c>
      <c r="AG91" s="166">
        <v>0</v>
      </c>
      <c r="AH91" s="220">
        <v>0</v>
      </c>
      <c r="AI91" s="220">
        <v>0</v>
      </c>
      <c r="AJ91" s="220">
        <v>0</v>
      </c>
      <c r="AK91" s="166">
        <v>0</v>
      </c>
      <c r="AL91" s="289">
        <v>0</v>
      </c>
      <c r="AM91" s="166">
        <v>0</v>
      </c>
      <c r="AN91" s="166">
        <v>0</v>
      </c>
      <c r="AO91" s="220">
        <v>0</v>
      </c>
      <c r="AP91" s="220">
        <v>0</v>
      </c>
      <c r="AQ91" s="220">
        <v>0</v>
      </c>
      <c r="AR91" s="166">
        <v>0</v>
      </c>
      <c r="AS91" s="289">
        <v>0</v>
      </c>
      <c r="AT91" s="166">
        <f t="shared" si="23"/>
        <v>0</v>
      </c>
      <c r="AU91" s="166">
        <f t="shared" si="24"/>
        <v>0</v>
      </c>
      <c r="AV91" s="166">
        <f t="shared" si="25"/>
        <v>0</v>
      </c>
      <c r="AW91" s="166">
        <f t="shared" si="26"/>
        <v>0</v>
      </c>
      <c r="AX91" s="166">
        <f t="shared" si="27"/>
        <v>0</v>
      </c>
      <c r="AY91" s="166">
        <f t="shared" si="28"/>
        <v>0</v>
      </c>
      <c r="AZ91" s="166">
        <f t="shared" si="29"/>
        <v>2</v>
      </c>
    </row>
    <row r="94" spans="2:10" s="26" customFormat="1" ht="15">
      <c r="B94" s="73"/>
      <c r="C94" s="73"/>
      <c r="D94" s="73"/>
      <c r="E94" s="73"/>
      <c r="F94" s="73"/>
      <c r="G94" s="73"/>
      <c r="H94" s="73"/>
      <c r="I94" s="73"/>
      <c r="J94" s="73"/>
    </row>
    <row r="95" spans="2:10" s="26" customFormat="1" ht="15">
      <c r="B95" s="73"/>
      <c r="C95" s="73"/>
      <c r="D95" s="73"/>
      <c r="E95" s="73"/>
      <c r="F95" s="73"/>
      <c r="G95" s="73"/>
      <c r="H95" s="73"/>
      <c r="I95" s="73"/>
      <c r="J95" s="73"/>
    </row>
    <row r="96" spans="2:10" s="26" customFormat="1" ht="15">
      <c r="B96" s="73"/>
      <c r="C96" s="73"/>
      <c r="D96" s="73"/>
      <c r="E96" s="73"/>
      <c r="F96" s="73"/>
      <c r="G96" s="73"/>
      <c r="H96" s="73"/>
      <c r="I96" s="73"/>
      <c r="J96" s="73"/>
    </row>
    <row r="97" spans="2:10" s="26" customFormat="1" ht="15.75">
      <c r="B97" s="74"/>
      <c r="C97" s="74"/>
      <c r="D97" s="247"/>
      <c r="E97" s="73"/>
      <c r="F97" s="73"/>
      <c r="G97" s="73"/>
      <c r="H97" s="73"/>
      <c r="I97" s="73"/>
      <c r="J97" s="73"/>
    </row>
    <row r="98" spans="2:10" s="26" customFormat="1" ht="15">
      <c r="B98" s="73"/>
      <c r="C98" s="73"/>
      <c r="D98" s="73"/>
      <c r="E98" s="73"/>
      <c r="F98" s="73"/>
      <c r="G98" s="73"/>
      <c r="H98" s="73"/>
      <c r="I98" s="73"/>
      <c r="J98" s="73"/>
    </row>
  </sheetData>
  <sheetProtection/>
  <mergeCells count="27">
    <mergeCell ref="AX1:AZ1"/>
    <mergeCell ref="L2:N2"/>
    <mergeCell ref="AE2:AZ2"/>
    <mergeCell ref="Z3:AA3"/>
    <mergeCell ref="A4:AZ4"/>
    <mergeCell ref="AM11:AS11"/>
    <mergeCell ref="AT11:AZ11"/>
    <mergeCell ref="AF11:AL11"/>
    <mergeCell ref="A9:A12"/>
    <mergeCell ref="B9:B12"/>
    <mergeCell ref="C9:C12"/>
    <mergeCell ref="D11:J11"/>
    <mergeCell ref="R11:X11"/>
    <mergeCell ref="K11:Q11"/>
    <mergeCell ref="Y11:AE11"/>
    <mergeCell ref="AF10:AL10"/>
    <mergeCell ref="AM10:AS10"/>
    <mergeCell ref="D9:J10"/>
    <mergeCell ref="AT10:AZ10"/>
    <mergeCell ref="K9:AZ9"/>
    <mergeCell ref="A7:Q7"/>
    <mergeCell ref="A8:Q8"/>
    <mergeCell ref="A5:AZ5"/>
    <mergeCell ref="A6:AZ6"/>
    <mergeCell ref="R10:X10"/>
    <mergeCell ref="Y10:AE10"/>
    <mergeCell ref="K10:Q10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37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FF"/>
  </sheetPr>
  <dimension ref="A1:K82"/>
  <sheetViews>
    <sheetView view="pageBreakPreview" zoomScale="85" zoomScaleNormal="80" zoomScaleSheetLayoutView="85" zoomScalePageLayoutView="0" workbookViewId="0" topLeftCell="A1">
      <selection activeCell="A3" sqref="A3"/>
    </sheetView>
  </sheetViews>
  <sheetFormatPr defaultColWidth="10.28125" defaultRowHeight="15" outlineLevelRow="1"/>
  <cols>
    <col min="1" max="1" width="10.140625" style="45" customWidth="1"/>
    <col min="2" max="2" width="74.421875" style="46" customWidth="1"/>
    <col min="3" max="3" width="12.28125" style="47" customWidth="1"/>
    <col min="4" max="4" width="17.57421875" style="48" customWidth="1"/>
    <col min="5" max="8" width="15.7109375" style="48" customWidth="1"/>
    <col min="9" max="9" width="32.28125" style="48" customWidth="1"/>
    <col min="10" max="10" width="15.140625" style="48" bestFit="1" customWidth="1"/>
    <col min="11" max="11" width="13.7109375" style="48" bestFit="1" customWidth="1"/>
    <col min="12" max="16384" width="10.28125" style="48" customWidth="1"/>
  </cols>
  <sheetData>
    <row r="1" spans="1:10" ht="18.75">
      <c r="A1" s="358" t="s">
        <v>550</v>
      </c>
      <c r="B1" s="358"/>
      <c r="C1" s="358"/>
      <c r="D1" s="358"/>
      <c r="E1" s="358"/>
      <c r="F1" s="358"/>
      <c r="G1" s="358"/>
      <c r="H1" s="358"/>
      <c r="I1" s="358"/>
      <c r="J1" s="91"/>
    </row>
    <row r="2" spans="1:10" ht="18.75">
      <c r="A2" s="358" t="s">
        <v>558</v>
      </c>
      <c r="B2" s="358"/>
      <c r="C2" s="358"/>
      <c r="D2" s="358"/>
      <c r="E2" s="358"/>
      <c r="F2" s="358"/>
      <c r="G2" s="358"/>
      <c r="H2" s="358"/>
      <c r="I2" s="358"/>
      <c r="J2" s="91"/>
    </row>
    <row r="3" spans="1:6" ht="18.75">
      <c r="A3" s="48"/>
      <c r="B3" s="48"/>
      <c r="C3" s="48"/>
      <c r="F3" s="152"/>
    </row>
    <row r="4" spans="1:9" ht="18.75" customHeight="1">
      <c r="A4" s="436" t="s">
        <v>530</v>
      </c>
      <c r="B4" s="436"/>
      <c r="C4" s="436"/>
      <c r="D4" s="436"/>
      <c r="E4" s="436"/>
      <c r="F4" s="436"/>
      <c r="G4" s="436"/>
      <c r="H4" s="436"/>
      <c r="I4" s="436"/>
    </row>
    <row r="5" spans="1:9" ht="18.75">
      <c r="A5" s="437" t="s">
        <v>491</v>
      </c>
      <c r="B5" s="437"/>
      <c r="C5" s="437"/>
      <c r="D5" s="437"/>
      <c r="E5" s="437"/>
      <c r="F5" s="437"/>
      <c r="G5" s="437"/>
      <c r="H5" s="437"/>
      <c r="I5" s="437"/>
    </row>
    <row r="6" spans="1:9" ht="15.75" customHeight="1">
      <c r="A6" s="435" t="s">
        <v>531</v>
      </c>
      <c r="B6" s="435"/>
      <c r="C6" s="435"/>
      <c r="D6" s="435"/>
      <c r="E6" s="435"/>
      <c r="F6" s="435"/>
      <c r="G6" s="435"/>
      <c r="H6" s="435"/>
      <c r="I6" s="435"/>
    </row>
    <row r="7" spans="1:7" ht="15.75" customHeight="1" outlineLevel="1">
      <c r="A7" s="156"/>
      <c r="B7" s="156"/>
      <c r="C7" s="156"/>
      <c r="D7" s="156"/>
      <c r="E7" s="156"/>
      <c r="F7" s="156"/>
      <c r="G7" s="156"/>
    </row>
    <row r="8" spans="1:9" ht="48.75" customHeight="1">
      <c r="A8" s="433" t="s">
        <v>352</v>
      </c>
      <c r="B8" s="434" t="s">
        <v>353</v>
      </c>
      <c r="C8" s="434" t="s">
        <v>354</v>
      </c>
      <c r="D8" s="153">
        <v>2020</v>
      </c>
      <c r="E8" s="93">
        <v>2021</v>
      </c>
      <c r="F8" s="153">
        <v>2022</v>
      </c>
      <c r="G8" s="153">
        <v>2023</v>
      </c>
      <c r="H8" s="153">
        <v>2024</v>
      </c>
      <c r="I8" s="153" t="s">
        <v>532</v>
      </c>
    </row>
    <row r="9" spans="1:9" ht="40.5" customHeight="1">
      <c r="A9" s="433"/>
      <c r="B9" s="434"/>
      <c r="C9" s="434"/>
      <c r="D9" s="49" t="s">
        <v>230</v>
      </c>
      <c r="E9" s="49" t="s">
        <v>230</v>
      </c>
      <c r="F9" s="49" t="s">
        <v>230</v>
      </c>
      <c r="G9" s="49" t="s">
        <v>230</v>
      </c>
      <c r="H9" s="49" t="s">
        <v>230</v>
      </c>
      <c r="I9" s="49" t="s">
        <v>24</v>
      </c>
    </row>
    <row r="10" spans="1:10" s="50" customFormat="1" ht="15.75">
      <c r="A10" s="154">
        <v>1</v>
      </c>
      <c r="B10" s="155">
        <v>2</v>
      </c>
      <c r="C10" s="155">
        <v>3</v>
      </c>
      <c r="D10" s="154" t="s">
        <v>231</v>
      </c>
      <c r="E10" s="154" t="s">
        <v>232</v>
      </c>
      <c r="F10" s="154" t="s">
        <v>533</v>
      </c>
      <c r="G10" s="154" t="s">
        <v>534</v>
      </c>
      <c r="H10" s="154" t="s">
        <v>535</v>
      </c>
      <c r="I10" s="155">
        <v>5</v>
      </c>
      <c r="J10" s="48"/>
    </row>
    <row r="11" spans="1:9" ht="15.75">
      <c r="A11" s="438" t="s">
        <v>402</v>
      </c>
      <c r="B11" s="438"/>
      <c r="C11" s="438"/>
      <c r="D11" s="438"/>
      <c r="E11" s="438"/>
      <c r="F11" s="438"/>
      <c r="G11" s="438"/>
      <c r="H11" s="438"/>
      <c r="I11" s="438"/>
    </row>
    <row r="12" spans="1:9" ht="15.75">
      <c r="A12" s="438"/>
      <c r="B12" s="438"/>
      <c r="C12" s="438"/>
      <c r="D12" s="438"/>
      <c r="E12" s="438"/>
      <c r="F12" s="438"/>
      <c r="G12" s="438"/>
      <c r="H12" s="438"/>
      <c r="I12" s="438"/>
    </row>
    <row r="13" spans="1:10" ht="15.75" outlineLevel="1">
      <c r="A13" s="432" t="s">
        <v>403</v>
      </c>
      <c r="B13" s="432"/>
      <c r="C13" s="149" t="s">
        <v>356</v>
      </c>
      <c r="D13" s="59">
        <v>69.94344000000008</v>
      </c>
      <c r="E13" s="151">
        <v>73.01579977333333</v>
      </c>
      <c r="F13" s="151">
        <v>85.48045838314667</v>
      </c>
      <c r="G13" s="151">
        <v>79.53200010052268</v>
      </c>
      <c r="H13" s="151">
        <v>83.35799967068843</v>
      </c>
      <c r="I13" s="150">
        <f>D13+E13+F13+G13+H13</f>
        <v>391.3296979276912</v>
      </c>
      <c r="J13" s="147"/>
    </row>
    <row r="14" spans="1:9" ht="15.75" outlineLevel="1">
      <c r="A14" s="148" t="s">
        <v>355</v>
      </c>
      <c r="B14" s="58" t="s">
        <v>404</v>
      </c>
      <c r="C14" s="149" t="s">
        <v>356</v>
      </c>
      <c r="D14" s="59">
        <v>69.94344000000008</v>
      </c>
      <c r="E14" s="59">
        <v>73.01579977333333</v>
      </c>
      <c r="F14" s="59">
        <v>85.48045838314667</v>
      </c>
      <c r="G14" s="59">
        <v>79.53200010052268</v>
      </c>
      <c r="H14" s="59">
        <v>83.35799967068843</v>
      </c>
      <c r="I14" s="150">
        <f>D14+E14+F14+G14+H14</f>
        <v>391.3296979276912</v>
      </c>
    </row>
    <row r="15" spans="1:9" ht="15.75" outlineLevel="1">
      <c r="A15" s="148" t="s">
        <v>357</v>
      </c>
      <c r="B15" s="55" t="s">
        <v>405</v>
      </c>
      <c r="C15" s="149" t="s">
        <v>356</v>
      </c>
      <c r="D15" s="59">
        <v>20.795662493322283</v>
      </c>
      <c r="E15" s="59">
        <v>20.749599999999997</v>
      </c>
      <c r="F15" s="59">
        <v>20.479</v>
      </c>
      <c r="G15" s="59">
        <v>20.61</v>
      </c>
      <c r="H15" s="59">
        <v>20.89</v>
      </c>
      <c r="I15" s="150">
        <f>D15+E15+F15+G15+H15</f>
        <v>103.52426249332228</v>
      </c>
    </row>
    <row r="16" spans="1:9" ht="31.5" outlineLevel="1">
      <c r="A16" s="148" t="s">
        <v>358</v>
      </c>
      <c r="B16" s="54" t="s">
        <v>406</v>
      </c>
      <c r="C16" s="149" t="s">
        <v>356</v>
      </c>
      <c r="D16" s="53" t="s">
        <v>9</v>
      </c>
      <c r="E16" s="53" t="s">
        <v>9</v>
      </c>
      <c r="F16" s="53" t="s">
        <v>9</v>
      </c>
      <c r="G16" s="53" t="s">
        <v>9</v>
      </c>
      <c r="H16" s="53" t="s">
        <v>9</v>
      </c>
      <c r="I16" s="53" t="s">
        <v>9</v>
      </c>
    </row>
    <row r="17" spans="1:9" ht="15.75" outlineLevel="1">
      <c r="A17" s="148" t="s">
        <v>407</v>
      </c>
      <c r="B17" s="56" t="s">
        <v>408</v>
      </c>
      <c r="C17" s="149" t="s">
        <v>356</v>
      </c>
      <c r="D17" s="53" t="s">
        <v>9</v>
      </c>
      <c r="E17" s="53" t="s">
        <v>9</v>
      </c>
      <c r="F17" s="53" t="s">
        <v>9</v>
      </c>
      <c r="G17" s="53" t="s">
        <v>9</v>
      </c>
      <c r="H17" s="53" t="s">
        <v>9</v>
      </c>
      <c r="I17" s="53" t="s">
        <v>9</v>
      </c>
    </row>
    <row r="18" spans="1:9" ht="31.5" outlineLevel="1">
      <c r="A18" s="148" t="s">
        <v>409</v>
      </c>
      <c r="B18" s="57" t="s">
        <v>359</v>
      </c>
      <c r="C18" s="149" t="s">
        <v>356</v>
      </c>
      <c r="D18" s="53" t="s">
        <v>9</v>
      </c>
      <c r="E18" s="53" t="s">
        <v>9</v>
      </c>
      <c r="F18" s="53" t="s">
        <v>9</v>
      </c>
      <c r="G18" s="53" t="s">
        <v>9</v>
      </c>
      <c r="H18" s="53" t="s">
        <v>9</v>
      </c>
      <c r="I18" s="53" t="s">
        <v>9</v>
      </c>
    </row>
    <row r="19" spans="1:9" ht="31.5" outlineLevel="1">
      <c r="A19" s="148" t="s">
        <v>410</v>
      </c>
      <c r="B19" s="57" t="s">
        <v>361</v>
      </c>
      <c r="C19" s="149" t="s">
        <v>356</v>
      </c>
      <c r="D19" s="53" t="s">
        <v>9</v>
      </c>
      <c r="E19" s="53" t="s">
        <v>9</v>
      </c>
      <c r="F19" s="53" t="s">
        <v>9</v>
      </c>
      <c r="G19" s="53" t="s">
        <v>9</v>
      </c>
      <c r="H19" s="53" t="s">
        <v>9</v>
      </c>
      <c r="I19" s="53" t="s">
        <v>9</v>
      </c>
    </row>
    <row r="20" spans="1:9" ht="31.5" outlineLevel="1">
      <c r="A20" s="51" t="s">
        <v>411</v>
      </c>
      <c r="B20" s="57" t="s">
        <v>363</v>
      </c>
      <c r="C20" s="52" t="s">
        <v>356</v>
      </c>
      <c r="D20" s="53" t="s">
        <v>9</v>
      </c>
      <c r="E20" s="53" t="s">
        <v>9</v>
      </c>
      <c r="F20" s="53" t="s">
        <v>9</v>
      </c>
      <c r="G20" s="53" t="s">
        <v>9</v>
      </c>
      <c r="H20" s="53" t="s">
        <v>9</v>
      </c>
      <c r="I20" s="53" t="s">
        <v>9</v>
      </c>
    </row>
    <row r="21" spans="1:9" ht="15.75" outlineLevel="1">
      <c r="A21" s="51" t="s">
        <v>412</v>
      </c>
      <c r="B21" s="56" t="s">
        <v>413</v>
      </c>
      <c r="C21" s="52" t="s">
        <v>356</v>
      </c>
      <c r="D21" s="53" t="s">
        <v>9</v>
      </c>
      <c r="E21" s="53" t="s">
        <v>9</v>
      </c>
      <c r="F21" s="53" t="s">
        <v>9</v>
      </c>
      <c r="G21" s="53" t="s">
        <v>9</v>
      </c>
      <c r="H21" s="53" t="s">
        <v>9</v>
      </c>
      <c r="I21" s="53" t="s">
        <v>9</v>
      </c>
    </row>
    <row r="22" spans="1:9" ht="15.75" outlineLevel="1">
      <c r="A22" s="51" t="s">
        <v>414</v>
      </c>
      <c r="B22" s="56" t="s">
        <v>415</v>
      </c>
      <c r="C22" s="52" t="s">
        <v>356</v>
      </c>
      <c r="D22" s="59">
        <v>20.795662493322283</v>
      </c>
      <c r="E22" s="59">
        <v>20.749599999999997</v>
      </c>
      <c r="F22" s="59">
        <v>20.479</v>
      </c>
      <c r="G22" s="59">
        <v>20.61</v>
      </c>
      <c r="H22" s="59">
        <v>20.89</v>
      </c>
      <c r="I22" s="150">
        <f>D22+E22+F22+G22+H22</f>
        <v>103.52426249332228</v>
      </c>
    </row>
    <row r="23" spans="1:9" ht="15.75" outlineLevel="1">
      <c r="A23" s="51" t="s">
        <v>416</v>
      </c>
      <c r="B23" s="56" t="s">
        <v>417</v>
      </c>
      <c r="C23" s="52" t="s">
        <v>356</v>
      </c>
      <c r="D23" s="53" t="s">
        <v>9</v>
      </c>
      <c r="E23" s="53" t="s">
        <v>9</v>
      </c>
      <c r="F23" s="53" t="s">
        <v>9</v>
      </c>
      <c r="G23" s="53" t="s">
        <v>9</v>
      </c>
      <c r="H23" s="53" t="s">
        <v>9</v>
      </c>
      <c r="I23" s="53" t="s">
        <v>9</v>
      </c>
    </row>
    <row r="24" spans="1:9" ht="15.75" outlineLevel="1">
      <c r="A24" s="51" t="s">
        <v>418</v>
      </c>
      <c r="B24" s="56" t="s">
        <v>419</v>
      </c>
      <c r="C24" s="52" t="s">
        <v>356</v>
      </c>
      <c r="D24" s="53" t="s">
        <v>9</v>
      </c>
      <c r="E24" s="53" t="s">
        <v>9</v>
      </c>
      <c r="F24" s="53" t="s">
        <v>9</v>
      </c>
      <c r="G24" s="53" t="s">
        <v>9</v>
      </c>
      <c r="H24" s="53" t="s">
        <v>9</v>
      </c>
      <c r="I24" s="53" t="s">
        <v>9</v>
      </c>
    </row>
    <row r="25" spans="1:9" ht="31.5" outlineLevel="1">
      <c r="A25" s="51" t="s">
        <v>420</v>
      </c>
      <c r="B25" s="57" t="s">
        <v>421</v>
      </c>
      <c r="C25" s="52" t="s">
        <v>356</v>
      </c>
      <c r="D25" s="53" t="s">
        <v>9</v>
      </c>
      <c r="E25" s="53" t="s">
        <v>9</v>
      </c>
      <c r="F25" s="53" t="s">
        <v>9</v>
      </c>
      <c r="G25" s="53" t="s">
        <v>9</v>
      </c>
      <c r="H25" s="53" t="s">
        <v>9</v>
      </c>
      <c r="I25" s="53" t="s">
        <v>9</v>
      </c>
    </row>
    <row r="26" spans="1:9" ht="15.75" outlineLevel="1">
      <c r="A26" s="51" t="s">
        <v>422</v>
      </c>
      <c r="B26" s="57" t="s">
        <v>423</v>
      </c>
      <c r="C26" s="52" t="s">
        <v>356</v>
      </c>
      <c r="D26" s="53" t="s">
        <v>9</v>
      </c>
      <c r="E26" s="53" t="s">
        <v>9</v>
      </c>
      <c r="F26" s="53" t="s">
        <v>9</v>
      </c>
      <c r="G26" s="53" t="s">
        <v>9</v>
      </c>
      <c r="H26" s="53" t="s">
        <v>9</v>
      </c>
      <c r="I26" s="53" t="s">
        <v>9</v>
      </c>
    </row>
    <row r="27" spans="1:9" ht="15.75" outlineLevel="1">
      <c r="A27" s="51" t="s">
        <v>424</v>
      </c>
      <c r="B27" s="57" t="s">
        <v>425</v>
      </c>
      <c r="C27" s="52" t="s">
        <v>356</v>
      </c>
      <c r="D27" s="53" t="s">
        <v>9</v>
      </c>
      <c r="E27" s="53" t="s">
        <v>9</v>
      </c>
      <c r="F27" s="53" t="s">
        <v>9</v>
      </c>
      <c r="G27" s="53" t="s">
        <v>9</v>
      </c>
      <c r="H27" s="53" t="s">
        <v>9</v>
      </c>
      <c r="I27" s="53" t="s">
        <v>9</v>
      </c>
    </row>
    <row r="28" spans="1:9" ht="15.75" outlineLevel="1">
      <c r="A28" s="51" t="s">
        <v>426</v>
      </c>
      <c r="B28" s="57" t="s">
        <v>423</v>
      </c>
      <c r="C28" s="52" t="s">
        <v>356</v>
      </c>
      <c r="D28" s="53" t="s">
        <v>9</v>
      </c>
      <c r="E28" s="53" t="s">
        <v>9</v>
      </c>
      <c r="F28" s="53" t="s">
        <v>9</v>
      </c>
      <c r="G28" s="53" t="s">
        <v>9</v>
      </c>
      <c r="H28" s="53" t="s">
        <v>9</v>
      </c>
      <c r="I28" s="53" t="s">
        <v>9</v>
      </c>
    </row>
    <row r="29" spans="1:9" ht="15.75" outlineLevel="1">
      <c r="A29" s="51" t="s">
        <v>427</v>
      </c>
      <c r="B29" s="56" t="s">
        <v>428</v>
      </c>
      <c r="C29" s="52" t="s">
        <v>356</v>
      </c>
      <c r="D29" s="53" t="s">
        <v>9</v>
      </c>
      <c r="E29" s="53" t="s">
        <v>9</v>
      </c>
      <c r="F29" s="53" t="s">
        <v>9</v>
      </c>
      <c r="G29" s="53" t="s">
        <v>9</v>
      </c>
      <c r="H29" s="53" t="s">
        <v>9</v>
      </c>
      <c r="I29" s="53" t="s">
        <v>9</v>
      </c>
    </row>
    <row r="30" spans="1:9" ht="15.75" outlineLevel="1">
      <c r="A30" s="51" t="s">
        <v>429</v>
      </c>
      <c r="B30" s="56" t="s">
        <v>400</v>
      </c>
      <c r="C30" s="52" t="s">
        <v>356</v>
      </c>
      <c r="D30" s="53" t="s">
        <v>9</v>
      </c>
      <c r="E30" s="53" t="s">
        <v>9</v>
      </c>
      <c r="F30" s="53" t="s">
        <v>9</v>
      </c>
      <c r="G30" s="53" t="s">
        <v>9</v>
      </c>
      <c r="H30" s="53" t="s">
        <v>9</v>
      </c>
      <c r="I30" s="53" t="s">
        <v>9</v>
      </c>
    </row>
    <row r="31" spans="1:9" ht="31.5" outlineLevel="1">
      <c r="A31" s="51" t="s">
        <v>430</v>
      </c>
      <c r="B31" s="56" t="s">
        <v>431</v>
      </c>
      <c r="C31" s="52" t="s">
        <v>356</v>
      </c>
      <c r="D31" s="53" t="s">
        <v>9</v>
      </c>
      <c r="E31" s="53" t="s">
        <v>9</v>
      </c>
      <c r="F31" s="53" t="s">
        <v>9</v>
      </c>
      <c r="G31" s="53" t="s">
        <v>9</v>
      </c>
      <c r="H31" s="53" t="s">
        <v>9</v>
      </c>
      <c r="I31" s="53" t="s">
        <v>9</v>
      </c>
    </row>
    <row r="32" spans="1:9" ht="15.75" outlineLevel="1">
      <c r="A32" s="51" t="s">
        <v>432</v>
      </c>
      <c r="B32" s="57" t="s">
        <v>364</v>
      </c>
      <c r="C32" s="52" t="s">
        <v>356</v>
      </c>
      <c r="D32" s="53" t="s">
        <v>9</v>
      </c>
      <c r="E32" s="53" t="s">
        <v>9</v>
      </c>
      <c r="F32" s="53" t="s">
        <v>9</v>
      </c>
      <c r="G32" s="53" t="s">
        <v>9</v>
      </c>
      <c r="H32" s="53" t="s">
        <v>9</v>
      </c>
      <c r="I32" s="53" t="s">
        <v>9</v>
      </c>
    </row>
    <row r="33" spans="1:9" ht="15.75" outlineLevel="1">
      <c r="A33" s="51" t="s">
        <v>433</v>
      </c>
      <c r="B33" s="60" t="s">
        <v>365</v>
      </c>
      <c r="C33" s="52" t="s">
        <v>356</v>
      </c>
      <c r="D33" s="53" t="s">
        <v>9</v>
      </c>
      <c r="E33" s="53" t="s">
        <v>9</v>
      </c>
      <c r="F33" s="53" t="s">
        <v>9</v>
      </c>
      <c r="G33" s="53" t="s">
        <v>9</v>
      </c>
      <c r="H33" s="53" t="s">
        <v>9</v>
      </c>
      <c r="I33" s="53" t="s">
        <v>9</v>
      </c>
    </row>
    <row r="34" spans="1:9" ht="31.5" outlineLevel="1">
      <c r="A34" s="51" t="s">
        <v>360</v>
      </c>
      <c r="B34" s="54" t="s">
        <v>434</v>
      </c>
      <c r="C34" s="52" t="s">
        <v>356</v>
      </c>
      <c r="D34" s="53" t="s">
        <v>9</v>
      </c>
      <c r="E34" s="53" t="s">
        <v>9</v>
      </c>
      <c r="F34" s="53" t="s">
        <v>9</v>
      </c>
      <c r="G34" s="53" t="s">
        <v>9</v>
      </c>
      <c r="H34" s="53" t="s">
        <v>9</v>
      </c>
      <c r="I34" s="53" t="s">
        <v>9</v>
      </c>
    </row>
    <row r="35" spans="1:9" ht="31.5" outlineLevel="1">
      <c r="A35" s="51" t="s">
        <v>435</v>
      </c>
      <c r="B35" s="56" t="s">
        <v>359</v>
      </c>
      <c r="C35" s="52" t="s">
        <v>356</v>
      </c>
      <c r="D35" s="53" t="s">
        <v>9</v>
      </c>
      <c r="E35" s="53" t="s">
        <v>9</v>
      </c>
      <c r="F35" s="53" t="s">
        <v>9</v>
      </c>
      <c r="G35" s="53" t="s">
        <v>9</v>
      </c>
      <c r="H35" s="53" t="s">
        <v>9</v>
      </c>
      <c r="I35" s="53" t="s">
        <v>9</v>
      </c>
    </row>
    <row r="36" spans="1:9" ht="31.5" outlineLevel="1">
      <c r="A36" s="51" t="s">
        <v>436</v>
      </c>
      <c r="B36" s="56" t="s">
        <v>361</v>
      </c>
      <c r="C36" s="52" t="s">
        <v>356</v>
      </c>
      <c r="D36" s="53" t="s">
        <v>9</v>
      </c>
      <c r="E36" s="53" t="s">
        <v>9</v>
      </c>
      <c r="F36" s="53" t="s">
        <v>9</v>
      </c>
      <c r="G36" s="53" t="s">
        <v>9</v>
      </c>
      <c r="H36" s="53" t="s">
        <v>9</v>
      </c>
      <c r="I36" s="53" t="s">
        <v>9</v>
      </c>
    </row>
    <row r="37" spans="1:9" ht="31.5" outlineLevel="1">
      <c r="A37" s="51" t="s">
        <v>437</v>
      </c>
      <c r="B37" s="56" t="s">
        <v>363</v>
      </c>
      <c r="C37" s="52" t="s">
        <v>356</v>
      </c>
      <c r="D37" s="53" t="s">
        <v>9</v>
      </c>
      <c r="E37" s="53" t="s">
        <v>9</v>
      </c>
      <c r="F37" s="53" t="s">
        <v>9</v>
      </c>
      <c r="G37" s="53" t="s">
        <v>9</v>
      </c>
      <c r="H37" s="53" t="s">
        <v>9</v>
      </c>
      <c r="I37" s="53" t="s">
        <v>9</v>
      </c>
    </row>
    <row r="38" spans="1:9" ht="15.75" outlineLevel="1">
      <c r="A38" s="51" t="s">
        <v>362</v>
      </c>
      <c r="B38" s="54" t="s">
        <v>438</v>
      </c>
      <c r="C38" s="52" t="s">
        <v>356</v>
      </c>
      <c r="D38" s="53" t="s">
        <v>9</v>
      </c>
      <c r="E38" s="53" t="s">
        <v>9</v>
      </c>
      <c r="F38" s="53" t="s">
        <v>9</v>
      </c>
      <c r="G38" s="53" t="s">
        <v>9</v>
      </c>
      <c r="H38" s="53" t="s">
        <v>9</v>
      </c>
      <c r="I38" s="53" t="s">
        <v>9</v>
      </c>
    </row>
    <row r="39" spans="1:9" ht="15.75" outlineLevel="1">
      <c r="A39" s="51" t="s">
        <v>52</v>
      </c>
      <c r="B39" s="55" t="s">
        <v>439</v>
      </c>
      <c r="C39" s="52" t="s">
        <v>356</v>
      </c>
      <c r="D39" s="59">
        <v>49.1477775066778</v>
      </c>
      <c r="E39" s="59">
        <v>52.2662</v>
      </c>
      <c r="F39" s="59">
        <v>65.00145838314667</v>
      </c>
      <c r="G39" s="59">
        <v>58.922</v>
      </c>
      <c r="H39" s="59">
        <v>62.468</v>
      </c>
      <c r="I39" s="150">
        <f>D39+E39+F39+G39+H39</f>
        <v>287.8054358898245</v>
      </c>
    </row>
    <row r="40" spans="1:9" ht="31.5" outlineLevel="1">
      <c r="A40" s="51" t="s">
        <v>54</v>
      </c>
      <c r="B40" s="56" t="s">
        <v>440</v>
      </c>
      <c r="C40" s="52" t="s">
        <v>356</v>
      </c>
      <c r="D40" s="53" t="s">
        <v>9</v>
      </c>
      <c r="E40" s="53" t="s">
        <v>9</v>
      </c>
      <c r="F40" s="53" t="s">
        <v>9</v>
      </c>
      <c r="G40" s="53" t="s">
        <v>9</v>
      </c>
      <c r="H40" s="53" t="s">
        <v>9</v>
      </c>
      <c r="I40" s="53" t="s">
        <v>9</v>
      </c>
    </row>
    <row r="41" spans="1:9" ht="15.75" outlineLevel="1">
      <c r="A41" s="51" t="s">
        <v>56</v>
      </c>
      <c r="B41" s="56" t="s">
        <v>441</v>
      </c>
      <c r="C41" s="52" t="s">
        <v>356</v>
      </c>
      <c r="D41" s="53" t="s">
        <v>9</v>
      </c>
      <c r="E41" s="53" t="s">
        <v>9</v>
      </c>
      <c r="F41" s="53" t="s">
        <v>9</v>
      </c>
      <c r="G41" s="53" t="s">
        <v>9</v>
      </c>
      <c r="H41" s="53" t="s">
        <v>9</v>
      </c>
      <c r="I41" s="53" t="s">
        <v>9</v>
      </c>
    </row>
    <row r="42" spans="1:9" ht="31.5" outlineLevel="1">
      <c r="A42" s="51" t="s">
        <v>442</v>
      </c>
      <c r="B42" s="56" t="s">
        <v>359</v>
      </c>
      <c r="C42" s="52" t="s">
        <v>356</v>
      </c>
      <c r="D42" s="53" t="s">
        <v>9</v>
      </c>
      <c r="E42" s="53" t="s">
        <v>9</v>
      </c>
      <c r="F42" s="53" t="s">
        <v>9</v>
      </c>
      <c r="G42" s="53" t="s">
        <v>9</v>
      </c>
      <c r="H42" s="53" t="s">
        <v>9</v>
      </c>
      <c r="I42" s="53" t="s">
        <v>9</v>
      </c>
    </row>
    <row r="43" spans="1:9" ht="31.5" outlineLevel="1">
      <c r="A43" s="51" t="s">
        <v>443</v>
      </c>
      <c r="B43" s="56" t="s">
        <v>361</v>
      </c>
      <c r="C43" s="52" t="s">
        <v>356</v>
      </c>
      <c r="D43" s="53" t="s">
        <v>9</v>
      </c>
      <c r="E43" s="53" t="s">
        <v>9</v>
      </c>
      <c r="F43" s="53" t="s">
        <v>9</v>
      </c>
      <c r="G43" s="53" t="s">
        <v>9</v>
      </c>
      <c r="H43" s="53" t="s">
        <v>9</v>
      </c>
      <c r="I43" s="53" t="s">
        <v>9</v>
      </c>
    </row>
    <row r="44" spans="1:9" ht="31.5" outlineLevel="1">
      <c r="A44" s="51" t="s">
        <v>444</v>
      </c>
      <c r="B44" s="56" t="s">
        <v>363</v>
      </c>
      <c r="C44" s="52" t="s">
        <v>356</v>
      </c>
      <c r="D44" s="53" t="s">
        <v>9</v>
      </c>
      <c r="E44" s="53" t="s">
        <v>9</v>
      </c>
      <c r="F44" s="53" t="s">
        <v>9</v>
      </c>
      <c r="G44" s="53" t="s">
        <v>9</v>
      </c>
      <c r="H44" s="53" t="s">
        <v>9</v>
      </c>
      <c r="I44" s="53" t="s">
        <v>9</v>
      </c>
    </row>
    <row r="45" spans="1:9" ht="15.75" outlineLevel="1">
      <c r="A45" s="51" t="s">
        <v>58</v>
      </c>
      <c r="B45" s="56" t="s">
        <v>396</v>
      </c>
      <c r="C45" s="52" t="s">
        <v>356</v>
      </c>
      <c r="D45" s="53" t="s">
        <v>9</v>
      </c>
      <c r="E45" s="53" t="s">
        <v>9</v>
      </c>
      <c r="F45" s="53" t="s">
        <v>9</v>
      </c>
      <c r="G45" s="53" t="s">
        <v>9</v>
      </c>
      <c r="H45" s="53" t="s">
        <v>9</v>
      </c>
      <c r="I45" s="53" t="s">
        <v>9</v>
      </c>
    </row>
    <row r="46" spans="1:9" ht="15.75" outlineLevel="1">
      <c r="A46" s="51" t="s">
        <v>445</v>
      </c>
      <c r="B46" s="56" t="s">
        <v>397</v>
      </c>
      <c r="C46" s="52" t="s">
        <v>356</v>
      </c>
      <c r="D46" s="59">
        <v>49.1477775066778</v>
      </c>
      <c r="E46" s="59">
        <v>52.2662</v>
      </c>
      <c r="F46" s="59">
        <v>65.00145838314667</v>
      </c>
      <c r="G46" s="59">
        <v>58.922</v>
      </c>
      <c r="H46" s="59">
        <v>62.468</v>
      </c>
      <c r="I46" s="150">
        <f>D46+E46+F46+G46+H46</f>
        <v>287.8054358898245</v>
      </c>
    </row>
    <row r="47" spans="1:9" ht="15.75" outlineLevel="1">
      <c r="A47" s="51" t="s">
        <v>446</v>
      </c>
      <c r="B47" s="56" t="s">
        <v>398</v>
      </c>
      <c r="C47" s="52" t="s">
        <v>356</v>
      </c>
      <c r="D47" s="53" t="s">
        <v>9</v>
      </c>
      <c r="E47" s="53" t="s">
        <v>9</v>
      </c>
      <c r="F47" s="53" t="s">
        <v>9</v>
      </c>
      <c r="G47" s="53" t="s">
        <v>9</v>
      </c>
      <c r="H47" s="53" t="s">
        <v>9</v>
      </c>
      <c r="I47" s="53" t="s">
        <v>9</v>
      </c>
    </row>
    <row r="48" spans="1:9" ht="15.75" outlineLevel="1">
      <c r="A48" s="51" t="s">
        <v>447</v>
      </c>
      <c r="B48" s="56" t="s">
        <v>399</v>
      </c>
      <c r="C48" s="52" t="s">
        <v>356</v>
      </c>
      <c r="D48" s="53" t="s">
        <v>9</v>
      </c>
      <c r="E48" s="53" t="s">
        <v>9</v>
      </c>
      <c r="F48" s="53" t="s">
        <v>9</v>
      </c>
      <c r="G48" s="53" t="s">
        <v>9</v>
      </c>
      <c r="H48" s="53" t="s">
        <v>9</v>
      </c>
      <c r="I48" s="53" t="s">
        <v>9</v>
      </c>
    </row>
    <row r="49" spans="1:9" ht="15.75" outlineLevel="1">
      <c r="A49" s="51" t="s">
        <v>448</v>
      </c>
      <c r="B49" s="56" t="s">
        <v>400</v>
      </c>
      <c r="C49" s="52" t="s">
        <v>356</v>
      </c>
      <c r="D49" s="53" t="s">
        <v>9</v>
      </c>
      <c r="E49" s="53" t="s">
        <v>9</v>
      </c>
      <c r="F49" s="53" t="s">
        <v>9</v>
      </c>
      <c r="G49" s="53" t="s">
        <v>9</v>
      </c>
      <c r="H49" s="53" t="s">
        <v>9</v>
      </c>
      <c r="I49" s="53" t="s">
        <v>9</v>
      </c>
    </row>
    <row r="50" spans="1:9" ht="31.5" outlineLevel="1">
      <c r="A50" s="51" t="s">
        <v>449</v>
      </c>
      <c r="B50" s="56" t="s">
        <v>401</v>
      </c>
      <c r="C50" s="52" t="s">
        <v>356</v>
      </c>
      <c r="D50" s="53" t="s">
        <v>9</v>
      </c>
      <c r="E50" s="53" t="s">
        <v>9</v>
      </c>
      <c r="F50" s="53" t="s">
        <v>9</v>
      </c>
      <c r="G50" s="53" t="s">
        <v>9</v>
      </c>
      <c r="H50" s="53" t="s">
        <v>9</v>
      </c>
      <c r="I50" s="53" t="s">
        <v>9</v>
      </c>
    </row>
    <row r="51" spans="1:9" ht="15.75" outlineLevel="1">
      <c r="A51" s="51" t="s">
        <v>450</v>
      </c>
      <c r="B51" s="57" t="s">
        <v>364</v>
      </c>
      <c r="C51" s="52" t="s">
        <v>356</v>
      </c>
      <c r="D51" s="53" t="s">
        <v>9</v>
      </c>
      <c r="E51" s="53" t="s">
        <v>9</v>
      </c>
      <c r="F51" s="53" t="s">
        <v>9</v>
      </c>
      <c r="G51" s="53" t="s">
        <v>9</v>
      </c>
      <c r="H51" s="53" t="s">
        <v>9</v>
      </c>
      <c r="I51" s="53" t="s">
        <v>9</v>
      </c>
    </row>
    <row r="52" spans="1:9" ht="15.75" outlineLevel="1">
      <c r="A52" s="51" t="s">
        <v>451</v>
      </c>
      <c r="B52" s="60" t="s">
        <v>365</v>
      </c>
      <c r="C52" s="52" t="s">
        <v>356</v>
      </c>
      <c r="D52" s="53" t="s">
        <v>9</v>
      </c>
      <c r="E52" s="53" t="s">
        <v>9</v>
      </c>
      <c r="F52" s="53" t="s">
        <v>9</v>
      </c>
      <c r="G52" s="53" t="s">
        <v>9</v>
      </c>
      <c r="H52" s="53" t="s">
        <v>9</v>
      </c>
      <c r="I52" s="53" t="s">
        <v>9</v>
      </c>
    </row>
    <row r="53" spans="1:9" ht="15.75" outlineLevel="1">
      <c r="A53" s="51" t="s">
        <v>96</v>
      </c>
      <c r="B53" s="54" t="s">
        <v>452</v>
      </c>
      <c r="C53" s="52" t="s">
        <v>356</v>
      </c>
      <c r="D53" s="53" t="s">
        <v>9</v>
      </c>
      <c r="E53" s="53" t="s">
        <v>9</v>
      </c>
      <c r="F53" s="53" t="s">
        <v>9</v>
      </c>
      <c r="G53" s="53" t="s">
        <v>9</v>
      </c>
      <c r="H53" s="53" t="s">
        <v>9</v>
      </c>
      <c r="I53" s="53" t="s">
        <v>9</v>
      </c>
    </row>
    <row r="54" spans="1:9" ht="15.75" outlineLevel="1">
      <c r="A54" s="51" t="s">
        <v>122</v>
      </c>
      <c r="B54" s="54" t="s">
        <v>453</v>
      </c>
      <c r="C54" s="52" t="s">
        <v>356</v>
      </c>
      <c r="D54" s="53" t="s">
        <v>9</v>
      </c>
      <c r="E54" s="53" t="s">
        <v>9</v>
      </c>
      <c r="F54" s="53" t="s">
        <v>9</v>
      </c>
      <c r="G54" s="53" t="s">
        <v>9</v>
      </c>
      <c r="H54" s="53" t="s">
        <v>9</v>
      </c>
      <c r="I54" s="53" t="s">
        <v>9</v>
      </c>
    </row>
    <row r="55" spans="1:9" ht="15.75" outlineLevel="1">
      <c r="A55" s="51" t="s">
        <v>124</v>
      </c>
      <c r="B55" s="56" t="s">
        <v>441</v>
      </c>
      <c r="C55" s="52" t="s">
        <v>356</v>
      </c>
      <c r="D55" s="53" t="s">
        <v>9</v>
      </c>
      <c r="E55" s="53" t="s">
        <v>9</v>
      </c>
      <c r="F55" s="53" t="s">
        <v>9</v>
      </c>
      <c r="G55" s="53" t="s">
        <v>9</v>
      </c>
      <c r="H55" s="53" t="s">
        <v>9</v>
      </c>
      <c r="I55" s="53" t="s">
        <v>9</v>
      </c>
    </row>
    <row r="56" spans="1:9" ht="31.5" outlineLevel="1">
      <c r="A56" s="51" t="s">
        <v>126</v>
      </c>
      <c r="B56" s="56" t="s">
        <v>359</v>
      </c>
      <c r="C56" s="52" t="s">
        <v>356</v>
      </c>
      <c r="D56" s="53" t="s">
        <v>9</v>
      </c>
      <c r="E56" s="53" t="s">
        <v>9</v>
      </c>
      <c r="F56" s="53" t="s">
        <v>9</v>
      </c>
      <c r="G56" s="53" t="s">
        <v>9</v>
      </c>
      <c r="H56" s="53" t="s">
        <v>9</v>
      </c>
      <c r="I56" s="53" t="s">
        <v>9</v>
      </c>
    </row>
    <row r="57" spans="1:9" ht="31.5" outlineLevel="1">
      <c r="A57" s="51" t="s">
        <v>454</v>
      </c>
      <c r="B57" s="56" t="s">
        <v>361</v>
      </c>
      <c r="C57" s="52" t="s">
        <v>356</v>
      </c>
      <c r="D57" s="53" t="s">
        <v>9</v>
      </c>
      <c r="E57" s="53" t="s">
        <v>9</v>
      </c>
      <c r="F57" s="53" t="s">
        <v>9</v>
      </c>
      <c r="G57" s="53" t="s">
        <v>9</v>
      </c>
      <c r="H57" s="53" t="s">
        <v>9</v>
      </c>
      <c r="I57" s="53" t="s">
        <v>9</v>
      </c>
    </row>
    <row r="58" spans="1:9" ht="31.5" outlineLevel="1">
      <c r="A58" s="51" t="s">
        <v>455</v>
      </c>
      <c r="B58" s="56" t="s">
        <v>363</v>
      </c>
      <c r="C58" s="52" t="s">
        <v>356</v>
      </c>
      <c r="D58" s="53" t="s">
        <v>9</v>
      </c>
      <c r="E58" s="53" t="s">
        <v>9</v>
      </c>
      <c r="F58" s="53" t="s">
        <v>9</v>
      </c>
      <c r="G58" s="53" t="s">
        <v>9</v>
      </c>
      <c r="H58" s="53" t="s">
        <v>9</v>
      </c>
      <c r="I58" s="53" t="s">
        <v>9</v>
      </c>
    </row>
    <row r="59" spans="1:9" ht="15.75" outlineLevel="1">
      <c r="A59" s="51" t="s">
        <v>128</v>
      </c>
      <c r="B59" s="56" t="s">
        <v>396</v>
      </c>
      <c r="C59" s="52" t="s">
        <v>356</v>
      </c>
      <c r="D59" s="53" t="s">
        <v>9</v>
      </c>
      <c r="E59" s="53" t="s">
        <v>9</v>
      </c>
      <c r="F59" s="53" t="s">
        <v>9</v>
      </c>
      <c r="G59" s="53" t="s">
        <v>9</v>
      </c>
      <c r="H59" s="53" t="s">
        <v>9</v>
      </c>
      <c r="I59" s="53" t="s">
        <v>9</v>
      </c>
    </row>
    <row r="60" spans="1:9" ht="15.75" outlineLevel="1">
      <c r="A60" s="51" t="s">
        <v>130</v>
      </c>
      <c r="B60" s="56" t="s">
        <v>397</v>
      </c>
      <c r="C60" s="52" t="s">
        <v>356</v>
      </c>
      <c r="D60" s="53" t="s">
        <v>9</v>
      </c>
      <c r="E60" s="53" t="s">
        <v>9</v>
      </c>
      <c r="F60" s="53" t="s">
        <v>9</v>
      </c>
      <c r="G60" s="53" t="s">
        <v>9</v>
      </c>
      <c r="H60" s="53" t="s">
        <v>9</v>
      </c>
      <c r="I60" s="53" t="s">
        <v>9</v>
      </c>
    </row>
    <row r="61" spans="1:9" ht="15.75" outlineLevel="1">
      <c r="A61" s="51" t="s">
        <v>132</v>
      </c>
      <c r="B61" s="56" t="s">
        <v>398</v>
      </c>
      <c r="C61" s="52" t="s">
        <v>356</v>
      </c>
      <c r="D61" s="53" t="s">
        <v>9</v>
      </c>
      <c r="E61" s="53" t="s">
        <v>9</v>
      </c>
      <c r="F61" s="53" t="s">
        <v>9</v>
      </c>
      <c r="G61" s="53" t="s">
        <v>9</v>
      </c>
      <c r="H61" s="53" t="s">
        <v>9</v>
      </c>
      <c r="I61" s="53" t="s">
        <v>9</v>
      </c>
    </row>
    <row r="62" spans="1:9" ht="15.75" outlineLevel="1">
      <c r="A62" s="51" t="s">
        <v>134</v>
      </c>
      <c r="B62" s="56" t="s">
        <v>399</v>
      </c>
      <c r="C62" s="52" t="s">
        <v>356</v>
      </c>
      <c r="D62" s="53" t="s">
        <v>9</v>
      </c>
      <c r="E62" s="53" t="s">
        <v>9</v>
      </c>
      <c r="F62" s="53" t="s">
        <v>9</v>
      </c>
      <c r="G62" s="53" t="s">
        <v>9</v>
      </c>
      <c r="H62" s="53" t="s">
        <v>9</v>
      </c>
      <c r="I62" s="53" t="s">
        <v>9</v>
      </c>
    </row>
    <row r="63" spans="1:9" ht="15.75" outlineLevel="1">
      <c r="A63" s="51" t="s">
        <v>138</v>
      </c>
      <c r="B63" s="56" t="s">
        <v>400</v>
      </c>
      <c r="C63" s="52" t="s">
        <v>356</v>
      </c>
      <c r="D63" s="53" t="s">
        <v>9</v>
      </c>
      <c r="E63" s="53" t="s">
        <v>9</v>
      </c>
      <c r="F63" s="53" t="s">
        <v>9</v>
      </c>
      <c r="G63" s="53" t="s">
        <v>9</v>
      </c>
      <c r="H63" s="53" t="s">
        <v>9</v>
      </c>
      <c r="I63" s="53" t="s">
        <v>9</v>
      </c>
    </row>
    <row r="64" spans="1:9" ht="31.5" outlineLevel="1">
      <c r="A64" s="51" t="s">
        <v>140</v>
      </c>
      <c r="B64" s="56" t="s">
        <v>401</v>
      </c>
      <c r="C64" s="52" t="s">
        <v>356</v>
      </c>
      <c r="D64" s="53" t="s">
        <v>9</v>
      </c>
      <c r="E64" s="53" t="s">
        <v>9</v>
      </c>
      <c r="F64" s="53" t="s">
        <v>9</v>
      </c>
      <c r="G64" s="53" t="s">
        <v>9</v>
      </c>
      <c r="H64" s="53" t="s">
        <v>9</v>
      </c>
      <c r="I64" s="53" t="s">
        <v>9</v>
      </c>
    </row>
    <row r="65" spans="1:9" ht="15.75" outlineLevel="1">
      <c r="A65" s="51" t="s">
        <v>456</v>
      </c>
      <c r="B65" s="60" t="s">
        <v>364</v>
      </c>
      <c r="C65" s="52" t="s">
        <v>356</v>
      </c>
      <c r="D65" s="53" t="s">
        <v>9</v>
      </c>
      <c r="E65" s="53" t="s">
        <v>9</v>
      </c>
      <c r="F65" s="53" t="s">
        <v>9</v>
      </c>
      <c r="G65" s="53" t="s">
        <v>9</v>
      </c>
      <c r="H65" s="53" t="s">
        <v>9</v>
      </c>
      <c r="I65" s="53" t="s">
        <v>9</v>
      </c>
    </row>
    <row r="66" spans="1:9" ht="15.75" outlineLevel="1">
      <c r="A66" s="51" t="s">
        <v>457</v>
      </c>
      <c r="B66" s="60" t="s">
        <v>365</v>
      </c>
      <c r="C66" s="52" t="s">
        <v>356</v>
      </c>
      <c r="D66" s="53" t="s">
        <v>9</v>
      </c>
      <c r="E66" s="53" t="s">
        <v>9</v>
      </c>
      <c r="F66" s="53" t="s">
        <v>9</v>
      </c>
      <c r="G66" s="53" t="s">
        <v>9</v>
      </c>
      <c r="H66" s="53" t="s">
        <v>9</v>
      </c>
      <c r="I66" s="53" t="s">
        <v>9</v>
      </c>
    </row>
    <row r="67" spans="1:9" ht="15.75" outlineLevel="1">
      <c r="A67" s="51" t="s">
        <v>146</v>
      </c>
      <c r="B67" s="55" t="s">
        <v>458</v>
      </c>
      <c r="C67" s="52" t="s">
        <v>356</v>
      </c>
      <c r="D67" s="53" t="s">
        <v>9</v>
      </c>
      <c r="E67" s="53" t="s">
        <v>9</v>
      </c>
      <c r="F67" s="53" t="s">
        <v>9</v>
      </c>
      <c r="G67" s="53" t="s">
        <v>9</v>
      </c>
      <c r="H67" s="53" t="s">
        <v>9</v>
      </c>
      <c r="I67" s="53" t="s">
        <v>9</v>
      </c>
    </row>
    <row r="68" spans="1:9" ht="15.75" outlineLevel="1">
      <c r="A68" s="51" t="s">
        <v>148</v>
      </c>
      <c r="B68" s="55" t="s">
        <v>459</v>
      </c>
      <c r="C68" s="52" t="s">
        <v>356</v>
      </c>
      <c r="D68" s="53" t="s">
        <v>9</v>
      </c>
      <c r="E68" s="53" t="s">
        <v>9</v>
      </c>
      <c r="F68" s="53" t="s">
        <v>9</v>
      </c>
      <c r="G68" s="53" t="s">
        <v>9</v>
      </c>
      <c r="H68" s="53" t="s">
        <v>9</v>
      </c>
      <c r="I68" s="53" t="s">
        <v>9</v>
      </c>
    </row>
    <row r="69" spans="1:11" ht="18.75" outlineLevel="1">
      <c r="A69" s="51" t="s">
        <v>150</v>
      </c>
      <c r="B69" s="54" t="s">
        <v>460</v>
      </c>
      <c r="C69" s="52" t="s">
        <v>356</v>
      </c>
      <c r="D69" s="53" t="s">
        <v>9</v>
      </c>
      <c r="E69" s="53" t="s">
        <v>9</v>
      </c>
      <c r="F69" s="53" t="s">
        <v>9</v>
      </c>
      <c r="G69" s="53" t="s">
        <v>9</v>
      </c>
      <c r="H69" s="53" t="s">
        <v>9</v>
      </c>
      <c r="I69" s="53" t="s">
        <v>9</v>
      </c>
      <c r="J69" s="61"/>
      <c r="K69" s="62"/>
    </row>
    <row r="70" spans="1:10" ht="15.75" outlineLevel="1">
      <c r="A70" s="51" t="s">
        <v>461</v>
      </c>
      <c r="B70" s="54" t="s">
        <v>462</v>
      </c>
      <c r="C70" s="52" t="s">
        <v>356</v>
      </c>
      <c r="D70" s="53" t="s">
        <v>9</v>
      </c>
      <c r="E70" s="53" t="s">
        <v>9</v>
      </c>
      <c r="F70" s="53" t="s">
        <v>9</v>
      </c>
      <c r="G70" s="53" t="s">
        <v>9</v>
      </c>
      <c r="H70" s="53" t="s">
        <v>9</v>
      </c>
      <c r="I70" s="53" t="s">
        <v>9</v>
      </c>
      <c r="J70" s="63"/>
    </row>
    <row r="71" spans="1:9" ht="15.75" outlineLevel="1">
      <c r="A71" s="51" t="s">
        <v>366</v>
      </c>
      <c r="B71" s="58" t="s">
        <v>463</v>
      </c>
      <c r="C71" s="52" t="s">
        <v>356</v>
      </c>
      <c r="D71" s="53" t="s">
        <v>9</v>
      </c>
      <c r="E71" s="53" t="s">
        <v>9</v>
      </c>
      <c r="F71" s="53" t="s">
        <v>9</v>
      </c>
      <c r="G71" s="53" t="s">
        <v>9</v>
      </c>
      <c r="H71" s="53" t="s">
        <v>9</v>
      </c>
      <c r="I71" s="53" t="s">
        <v>9</v>
      </c>
    </row>
    <row r="72" spans="1:9" ht="15.75" outlineLevel="1">
      <c r="A72" s="51" t="s">
        <v>367</v>
      </c>
      <c r="B72" s="55" t="s">
        <v>464</v>
      </c>
      <c r="C72" s="52" t="s">
        <v>356</v>
      </c>
      <c r="D72" s="53" t="s">
        <v>9</v>
      </c>
      <c r="E72" s="53" t="s">
        <v>9</v>
      </c>
      <c r="F72" s="53" t="s">
        <v>9</v>
      </c>
      <c r="G72" s="53" t="s">
        <v>9</v>
      </c>
      <c r="H72" s="53" t="s">
        <v>9</v>
      </c>
      <c r="I72" s="53" t="s">
        <v>9</v>
      </c>
    </row>
    <row r="73" spans="1:9" ht="15.75" outlineLevel="1">
      <c r="A73" s="51" t="s">
        <v>368</v>
      </c>
      <c r="B73" s="55" t="s">
        <v>465</v>
      </c>
      <c r="C73" s="52" t="s">
        <v>356</v>
      </c>
      <c r="D73" s="53" t="s">
        <v>9</v>
      </c>
      <c r="E73" s="53" t="s">
        <v>9</v>
      </c>
      <c r="F73" s="53" t="s">
        <v>9</v>
      </c>
      <c r="G73" s="53" t="s">
        <v>9</v>
      </c>
      <c r="H73" s="53" t="s">
        <v>9</v>
      </c>
      <c r="I73" s="53" t="s">
        <v>9</v>
      </c>
    </row>
    <row r="74" spans="1:9" ht="15.75" outlineLevel="1">
      <c r="A74" s="51" t="s">
        <v>369</v>
      </c>
      <c r="B74" s="55" t="s">
        <v>466</v>
      </c>
      <c r="C74" s="52" t="s">
        <v>356</v>
      </c>
      <c r="D74" s="53" t="s">
        <v>9</v>
      </c>
      <c r="E74" s="53" t="s">
        <v>9</v>
      </c>
      <c r="F74" s="53" t="s">
        <v>9</v>
      </c>
      <c r="G74" s="53" t="s">
        <v>9</v>
      </c>
      <c r="H74" s="53" t="s">
        <v>9</v>
      </c>
      <c r="I74" s="53" t="s">
        <v>9</v>
      </c>
    </row>
    <row r="75" spans="1:9" ht="15.75" outlineLevel="1">
      <c r="A75" s="51" t="s">
        <v>370</v>
      </c>
      <c r="B75" s="55" t="s">
        <v>467</v>
      </c>
      <c r="C75" s="52" t="s">
        <v>356</v>
      </c>
      <c r="D75" s="53" t="s">
        <v>9</v>
      </c>
      <c r="E75" s="53" t="s">
        <v>9</v>
      </c>
      <c r="F75" s="53" t="s">
        <v>9</v>
      </c>
      <c r="G75" s="53" t="s">
        <v>9</v>
      </c>
      <c r="H75" s="53" t="s">
        <v>9</v>
      </c>
      <c r="I75" s="53" t="s">
        <v>9</v>
      </c>
    </row>
    <row r="76" spans="1:9" ht="15.75" outlineLevel="1">
      <c r="A76" s="51" t="s">
        <v>371</v>
      </c>
      <c r="B76" s="55" t="s">
        <v>468</v>
      </c>
      <c r="C76" s="52" t="s">
        <v>356</v>
      </c>
      <c r="D76" s="53" t="s">
        <v>9</v>
      </c>
      <c r="E76" s="53" t="s">
        <v>9</v>
      </c>
      <c r="F76" s="53" t="s">
        <v>9</v>
      </c>
      <c r="G76" s="53" t="s">
        <v>9</v>
      </c>
      <c r="H76" s="53" t="s">
        <v>9</v>
      </c>
      <c r="I76" s="53" t="s">
        <v>9</v>
      </c>
    </row>
    <row r="77" spans="1:9" ht="15.75" outlineLevel="1">
      <c r="A77" s="51" t="s">
        <v>374</v>
      </c>
      <c r="B77" s="54" t="s">
        <v>389</v>
      </c>
      <c r="C77" s="52" t="s">
        <v>356</v>
      </c>
      <c r="D77" s="53" t="s">
        <v>9</v>
      </c>
      <c r="E77" s="53" t="s">
        <v>9</v>
      </c>
      <c r="F77" s="53" t="s">
        <v>9</v>
      </c>
      <c r="G77" s="53" t="s">
        <v>9</v>
      </c>
      <c r="H77" s="53" t="s">
        <v>9</v>
      </c>
      <c r="I77" s="53" t="s">
        <v>9</v>
      </c>
    </row>
    <row r="78" spans="1:9" ht="31.5" outlineLevel="1">
      <c r="A78" s="51" t="s">
        <v>469</v>
      </c>
      <c r="B78" s="56" t="s">
        <v>470</v>
      </c>
      <c r="C78" s="52" t="s">
        <v>356</v>
      </c>
      <c r="D78" s="53" t="s">
        <v>9</v>
      </c>
      <c r="E78" s="53" t="s">
        <v>9</v>
      </c>
      <c r="F78" s="53" t="s">
        <v>9</v>
      </c>
      <c r="G78" s="53" t="s">
        <v>9</v>
      </c>
      <c r="H78" s="53" t="s">
        <v>9</v>
      </c>
      <c r="I78" s="53" t="s">
        <v>9</v>
      </c>
    </row>
    <row r="79" spans="1:9" ht="31.5" outlineLevel="1">
      <c r="A79" s="51" t="s">
        <v>375</v>
      </c>
      <c r="B79" s="54" t="s">
        <v>390</v>
      </c>
      <c r="C79" s="52" t="s">
        <v>356</v>
      </c>
      <c r="D79" s="53" t="s">
        <v>9</v>
      </c>
      <c r="E79" s="53" t="s">
        <v>9</v>
      </c>
      <c r="F79" s="53" t="s">
        <v>9</v>
      </c>
      <c r="G79" s="53" t="s">
        <v>9</v>
      </c>
      <c r="H79" s="53" t="s">
        <v>9</v>
      </c>
      <c r="I79" s="53" t="s">
        <v>9</v>
      </c>
    </row>
    <row r="80" spans="1:9" ht="31.5" outlineLevel="1">
      <c r="A80" s="51" t="s">
        <v>471</v>
      </c>
      <c r="B80" s="54" t="s">
        <v>472</v>
      </c>
      <c r="C80" s="52" t="s">
        <v>356</v>
      </c>
      <c r="D80" s="53" t="s">
        <v>9</v>
      </c>
      <c r="E80" s="53" t="s">
        <v>9</v>
      </c>
      <c r="F80" s="53" t="s">
        <v>9</v>
      </c>
      <c r="G80" s="53" t="s">
        <v>9</v>
      </c>
      <c r="H80" s="53" t="s">
        <v>9</v>
      </c>
      <c r="I80" s="53" t="s">
        <v>9</v>
      </c>
    </row>
    <row r="81" spans="1:9" ht="15.75" outlineLevel="1">
      <c r="A81" s="148" t="s">
        <v>372</v>
      </c>
      <c r="B81" s="55" t="s">
        <v>473</v>
      </c>
      <c r="C81" s="149" t="s">
        <v>356</v>
      </c>
      <c r="D81" s="53" t="s">
        <v>9</v>
      </c>
      <c r="E81" s="53" t="s">
        <v>9</v>
      </c>
      <c r="F81" s="53" t="s">
        <v>9</v>
      </c>
      <c r="G81" s="53" t="s">
        <v>9</v>
      </c>
      <c r="H81" s="53" t="s">
        <v>9</v>
      </c>
      <c r="I81" s="53" t="s">
        <v>9</v>
      </c>
    </row>
    <row r="82" spans="1:9" ht="15.75" outlineLevel="1">
      <c r="A82" s="148" t="s">
        <v>373</v>
      </c>
      <c r="B82" s="55" t="s">
        <v>474</v>
      </c>
      <c r="C82" s="149" t="s">
        <v>356</v>
      </c>
      <c r="D82" s="59"/>
      <c r="E82" s="59"/>
      <c r="F82" s="59"/>
      <c r="G82" s="59"/>
      <c r="H82" s="59"/>
      <c r="I82" s="150">
        <f>D82+E82+F82+G82+H82</f>
        <v>0</v>
      </c>
    </row>
  </sheetData>
  <sheetProtection/>
  <mergeCells count="10">
    <mergeCell ref="A1:I1"/>
    <mergeCell ref="A2:I2"/>
    <mergeCell ref="A4:I4"/>
    <mergeCell ref="A5:I5"/>
    <mergeCell ref="A11:I12"/>
    <mergeCell ref="A13:B13"/>
    <mergeCell ref="A8:A9"/>
    <mergeCell ref="B8:B9"/>
    <mergeCell ref="C8:C9"/>
    <mergeCell ref="A6:I6"/>
  </mergeCells>
  <printOptions/>
  <pageMargins left="0.25" right="0.25" top="0.75" bottom="0.75" header="0.3" footer="0.3"/>
  <pageSetup fitToHeight="0" fitToWidth="0" horizontalDpi="600" verticalDpi="600" orientation="portrait" paperSize="8" scale="68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Y97"/>
  <sheetViews>
    <sheetView view="pageBreakPreview" zoomScale="60" zoomScaleNormal="75" zoomScalePageLayoutView="0" workbookViewId="0" topLeftCell="A7">
      <selection activeCell="AF27" sqref="AF27"/>
    </sheetView>
  </sheetViews>
  <sheetFormatPr defaultColWidth="9.140625" defaultRowHeight="15" outlineLevelRow="1"/>
  <cols>
    <col min="1" max="1" width="14.7109375" style="222" customWidth="1"/>
    <col min="2" max="2" width="74.57421875" style="222" customWidth="1"/>
    <col min="3" max="3" width="8.57421875" style="222" customWidth="1"/>
    <col min="4" max="4" width="6.8515625" style="222" customWidth="1"/>
    <col min="5" max="5" width="13.7109375" style="222" customWidth="1"/>
    <col min="6" max="6" width="8.7109375" style="222" customWidth="1"/>
    <col min="7" max="7" width="13.8515625" style="222" customWidth="1"/>
    <col min="8" max="8" width="11.57421875" style="222" customWidth="1"/>
    <col min="9" max="9" width="15.00390625" style="222" customWidth="1"/>
    <col min="10" max="10" width="14.00390625" style="237" customWidth="1"/>
    <col min="11" max="11" width="11.00390625" style="222" hidden="1" customWidth="1"/>
    <col min="12" max="12" width="6.7109375" style="222" hidden="1" customWidth="1"/>
    <col min="13" max="13" width="9.140625" style="222" hidden="1" customWidth="1"/>
    <col min="14" max="14" width="12.421875" style="222" hidden="1" customWidth="1"/>
    <col min="15" max="15" width="9.140625" style="222" hidden="1" customWidth="1"/>
    <col min="16" max="16" width="8.00390625" style="222" hidden="1" customWidth="1"/>
    <col min="17" max="17" width="6.7109375" style="222" hidden="1" customWidth="1"/>
    <col min="18" max="18" width="11.8515625" style="222" hidden="1" customWidth="1"/>
    <col min="19" max="19" width="13.421875" style="222" hidden="1" customWidth="1"/>
    <col min="20" max="20" width="8.00390625" style="222" hidden="1" customWidth="1"/>
    <col min="21" max="21" width="10.140625" style="222" customWidth="1"/>
    <col min="22" max="22" width="7.421875" style="222" customWidth="1"/>
    <col min="23" max="23" width="12.140625" style="222" customWidth="1"/>
    <col min="24" max="24" width="12.28125" style="222" customWidth="1"/>
    <col min="25" max="25" width="6.8515625" style="222" customWidth="1"/>
    <col min="26" max="27" width="8.28125" style="222" customWidth="1"/>
    <col min="28" max="28" width="10.57421875" style="222" customWidth="1"/>
    <col min="29" max="29" width="11.140625" style="222" customWidth="1"/>
    <col min="30" max="30" width="8.28125" style="222" customWidth="1"/>
    <col min="31" max="31" width="9.57421875" style="222" customWidth="1"/>
    <col min="32" max="33" width="8.28125" style="222" customWidth="1"/>
    <col min="34" max="34" width="9.00390625" style="222" customWidth="1"/>
    <col min="35" max="40" width="8.28125" style="222" customWidth="1"/>
    <col min="41" max="41" width="10.00390625" style="222" customWidth="1"/>
    <col min="42" max="42" width="8.28125" style="222" customWidth="1"/>
    <col min="43" max="43" width="9.8515625" style="222" customWidth="1"/>
    <col min="44" max="44" width="11.7109375" style="222" customWidth="1"/>
    <col min="45" max="45" width="8.28125" style="222" customWidth="1"/>
    <col min="46" max="46" width="9.8515625" style="222" bestFit="1" customWidth="1"/>
    <col min="47" max="47" width="6.7109375" style="222" customWidth="1"/>
    <col min="48" max="48" width="10.7109375" style="222" customWidth="1"/>
    <col min="49" max="49" width="11.8515625" style="222" customWidth="1"/>
    <col min="50" max="50" width="8.140625" style="222" customWidth="1"/>
    <col min="51" max="16384" width="9.140625" style="222" customWidth="1"/>
  </cols>
  <sheetData>
    <row r="1" spans="37:50" ht="15.75">
      <c r="AK1" s="336"/>
      <c r="AL1" s="336"/>
      <c r="AM1" s="336"/>
      <c r="AN1" s="336"/>
      <c r="AU1" s="336" t="s">
        <v>351</v>
      </c>
      <c r="AV1" s="336"/>
      <c r="AW1" s="336"/>
      <c r="AX1" s="336"/>
    </row>
    <row r="2" spans="1:50" ht="16.5" customHeight="1">
      <c r="A2" s="238"/>
      <c r="B2" s="238"/>
      <c r="C2" s="238"/>
      <c r="D2" s="238"/>
      <c r="E2" s="238"/>
      <c r="F2" s="238"/>
      <c r="G2" s="238"/>
      <c r="H2" s="238"/>
      <c r="I2" s="238"/>
      <c r="J2" s="337" t="s">
        <v>554</v>
      </c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</row>
    <row r="3" spans="1:40" ht="18.75">
      <c r="A3" s="238"/>
      <c r="B3" s="238"/>
      <c r="C3" s="238"/>
      <c r="D3" s="238"/>
      <c r="E3" s="238"/>
      <c r="F3" s="238"/>
      <c r="G3" s="238"/>
      <c r="H3" s="238"/>
      <c r="I3" s="238"/>
      <c r="J3" s="239"/>
      <c r="K3" s="238"/>
      <c r="L3" s="238"/>
      <c r="M3" s="76"/>
      <c r="N3" s="76"/>
      <c r="O3" s="76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</row>
    <row r="4" spans="1:40" s="77" customFormat="1" ht="20.25">
      <c r="A4" s="323" t="s">
        <v>489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20.25" outlineLevel="1">
      <c r="A5" s="324" t="s">
        <v>490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</row>
    <row r="6" spans="1:40" ht="20.25" outlineLevel="1">
      <c r="A6" s="325" t="s">
        <v>491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</row>
    <row r="7" spans="1:50" ht="18.75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94.5" customHeight="1">
      <c r="A8" s="329" t="s">
        <v>14</v>
      </c>
      <c r="B8" s="329" t="s">
        <v>15</v>
      </c>
      <c r="C8" s="329" t="s">
        <v>16</v>
      </c>
      <c r="D8" s="343" t="s">
        <v>17</v>
      </c>
      <c r="E8" s="339" t="s">
        <v>18</v>
      </c>
      <c r="F8" s="326" t="s">
        <v>19</v>
      </c>
      <c r="G8" s="327"/>
      <c r="H8" s="328"/>
      <c r="I8" s="341" t="s">
        <v>20</v>
      </c>
      <c r="J8" s="331" t="s">
        <v>21</v>
      </c>
      <c r="K8" s="330" t="s">
        <v>22</v>
      </c>
      <c r="L8" s="330"/>
      <c r="M8" s="330"/>
      <c r="N8" s="330"/>
      <c r="O8" s="330"/>
      <c r="P8" s="330"/>
      <c r="Q8" s="330"/>
      <c r="R8" s="330"/>
      <c r="S8" s="330"/>
      <c r="T8" s="330"/>
      <c r="U8" s="326" t="s">
        <v>23</v>
      </c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8"/>
    </row>
    <row r="9" spans="1:50" ht="91.5" customHeight="1">
      <c r="A9" s="329"/>
      <c r="B9" s="329"/>
      <c r="C9" s="329"/>
      <c r="D9" s="343"/>
      <c r="E9" s="340"/>
      <c r="F9" s="326" t="s">
        <v>24</v>
      </c>
      <c r="G9" s="327"/>
      <c r="H9" s="328"/>
      <c r="I9" s="342"/>
      <c r="J9" s="332"/>
      <c r="K9" s="329" t="s">
        <v>25</v>
      </c>
      <c r="L9" s="329"/>
      <c r="M9" s="329"/>
      <c r="N9" s="329"/>
      <c r="O9" s="329"/>
      <c r="P9" s="329" t="s">
        <v>26</v>
      </c>
      <c r="Q9" s="329"/>
      <c r="R9" s="329"/>
      <c r="S9" s="329"/>
      <c r="T9" s="329"/>
      <c r="U9" s="326" t="s">
        <v>561</v>
      </c>
      <c r="V9" s="327"/>
      <c r="W9" s="327"/>
      <c r="X9" s="327"/>
      <c r="Y9" s="328"/>
      <c r="Z9" s="326" t="s">
        <v>537</v>
      </c>
      <c r="AA9" s="327"/>
      <c r="AB9" s="327"/>
      <c r="AC9" s="327"/>
      <c r="AD9" s="328"/>
      <c r="AE9" s="326" t="s">
        <v>562</v>
      </c>
      <c r="AF9" s="327"/>
      <c r="AG9" s="327"/>
      <c r="AH9" s="327"/>
      <c r="AI9" s="328"/>
      <c r="AJ9" s="326" t="s">
        <v>563</v>
      </c>
      <c r="AK9" s="327"/>
      <c r="AL9" s="327"/>
      <c r="AM9" s="327"/>
      <c r="AN9" s="328"/>
      <c r="AO9" s="326" t="s">
        <v>564</v>
      </c>
      <c r="AP9" s="327"/>
      <c r="AQ9" s="327"/>
      <c r="AR9" s="327"/>
      <c r="AS9" s="328"/>
      <c r="AT9" s="326" t="s">
        <v>538</v>
      </c>
      <c r="AU9" s="327"/>
      <c r="AV9" s="327"/>
      <c r="AW9" s="327"/>
      <c r="AX9" s="328"/>
    </row>
    <row r="10" spans="1:50" ht="138" customHeight="1">
      <c r="A10" s="329"/>
      <c r="B10" s="329"/>
      <c r="C10" s="329"/>
      <c r="D10" s="343"/>
      <c r="E10" s="157" t="s">
        <v>27</v>
      </c>
      <c r="F10" s="234" t="s">
        <v>28</v>
      </c>
      <c r="G10" s="234" t="s">
        <v>29</v>
      </c>
      <c r="H10" s="234" t="s">
        <v>30</v>
      </c>
      <c r="I10" s="240" t="s">
        <v>24</v>
      </c>
      <c r="J10" s="241" t="s">
        <v>539</v>
      </c>
      <c r="K10" s="234" t="s">
        <v>31</v>
      </c>
      <c r="L10" s="234" t="s">
        <v>32</v>
      </c>
      <c r="M10" s="234" t="s">
        <v>33</v>
      </c>
      <c r="N10" s="240" t="s">
        <v>34</v>
      </c>
      <c r="O10" s="240" t="s">
        <v>35</v>
      </c>
      <c r="P10" s="234" t="s">
        <v>31</v>
      </c>
      <c r="Q10" s="234" t="s">
        <v>32</v>
      </c>
      <c r="R10" s="234" t="s">
        <v>33</v>
      </c>
      <c r="S10" s="240" t="s">
        <v>34</v>
      </c>
      <c r="T10" s="240" t="s">
        <v>35</v>
      </c>
      <c r="U10" s="234" t="s">
        <v>31</v>
      </c>
      <c r="V10" s="234" t="s">
        <v>32</v>
      </c>
      <c r="W10" s="234" t="s">
        <v>33</v>
      </c>
      <c r="X10" s="240" t="s">
        <v>34</v>
      </c>
      <c r="Y10" s="240" t="s">
        <v>35</v>
      </c>
      <c r="Z10" s="234" t="s">
        <v>31</v>
      </c>
      <c r="AA10" s="234" t="s">
        <v>32</v>
      </c>
      <c r="AB10" s="234" t="s">
        <v>33</v>
      </c>
      <c r="AC10" s="240" t="s">
        <v>34</v>
      </c>
      <c r="AD10" s="240" t="s">
        <v>35</v>
      </c>
      <c r="AE10" s="234" t="s">
        <v>31</v>
      </c>
      <c r="AF10" s="234" t="s">
        <v>32</v>
      </c>
      <c r="AG10" s="234" t="s">
        <v>33</v>
      </c>
      <c r="AH10" s="240" t="s">
        <v>34</v>
      </c>
      <c r="AI10" s="240" t="s">
        <v>35</v>
      </c>
      <c r="AJ10" s="234" t="s">
        <v>31</v>
      </c>
      <c r="AK10" s="234" t="s">
        <v>32</v>
      </c>
      <c r="AL10" s="234" t="s">
        <v>33</v>
      </c>
      <c r="AM10" s="240" t="s">
        <v>34</v>
      </c>
      <c r="AN10" s="240" t="s">
        <v>35</v>
      </c>
      <c r="AO10" s="234" t="s">
        <v>31</v>
      </c>
      <c r="AP10" s="234" t="s">
        <v>32</v>
      </c>
      <c r="AQ10" s="234" t="s">
        <v>33</v>
      </c>
      <c r="AR10" s="240" t="s">
        <v>34</v>
      </c>
      <c r="AS10" s="240" t="s">
        <v>35</v>
      </c>
      <c r="AT10" s="234" t="s">
        <v>31</v>
      </c>
      <c r="AU10" s="234" t="s">
        <v>32</v>
      </c>
      <c r="AV10" s="234" t="s">
        <v>33</v>
      </c>
      <c r="AW10" s="240" t="s">
        <v>34</v>
      </c>
      <c r="AX10" s="234" t="s">
        <v>35</v>
      </c>
    </row>
    <row r="11" spans="1:50" ht="19.5" customHeight="1">
      <c r="A11" s="158">
        <v>1</v>
      </c>
      <c r="B11" s="158">
        <v>2</v>
      </c>
      <c r="C11" s="158">
        <v>3</v>
      </c>
      <c r="D11" s="158">
        <v>4</v>
      </c>
      <c r="E11" s="159">
        <v>5</v>
      </c>
      <c r="F11" s="158">
        <v>6</v>
      </c>
      <c r="G11" s="158">
        <v>7</v>
      </c>
      <c r="H11" s="158">
        <v>8</v>
      </c>
      <c r="I11" s="158">
        <v>9</v>
      </c>
      <c r="J11" s="159">
        <v>10</v>
      </c>
      <c r="K11" s="158">
        <v>22</v>
      </c>
      <c r="L11" s="158">
        <v>23</v>
      </c>
      <c r="M11" s="158">
        <v>24</v>
      </c>
      <c r="N11" s="158">
        <v>25</v>
      </c>
      <c r="O11" s="158">
        <v>26</v>
      </c>
      <c r="P11" s="158">
        <v>27</v>
      </c>
      <c r="Q11" s="158">
        <v>28</v>
      </c>
      <c r="R11" s="158">
        <v>29</v>
      </c>
      <c r="S11" s="158">
        <v>30</v>
      </c>
      <c r="T11" s="158">
        <v>31</v>
      </c>
      <c r="U11" s="195" t="s">
        <v>376</v>
      </c>
      <c r="V11" s="195" t="s">
        <v>377</v>
      </c>
      <c r="W11" s="195" t="s">
        <v>378</v>
      </c>
      <c r="X11" s="195" t="s">
        <v>379</v>
      </c>
      <c r="Y11" s="195" t="s">
        <v>380</v>
      </c>
      <c r="Z11" s="195" t="s">
        <v>381</v>
      </c>
      <c r="AA11" s="195" t="s">
        <v>382</v>
      </c>
      <c r="AB11" s="195" t="s">
        <v>383</v>
      </c>
      <c r="AC11" s="195" t="s">
        <v>384</v>
      </c>
      <c r="AD11" s="195" t="s">
        <v>385</v>
      </c>
      <c r="AE11" s="195" t="s">
        <v>386</v>
      </c>
      <c r="AF11" s="195" t="s">
        <v>387</v>
      </c>
      <c r="AG11" s="195" t="s">
        <v>388</v>
      </c>
      <c r="AH11" s="195" t="s">
        <v>477</v>
      </c>
      <c r="AI11" s="195" t="s">
        <v>478</v>
      </c>
      <c r="AJ11" s="195" t="s">
        <v>479</v>
      </c>
      <c r="AK11" s="195" t="s">
        <v>480</v>
      </c>
      <c r="AL11" s="195" t="s">
        <v>481</v>
      </c>
      <c r="AM11" s="195" t="s">
        <v>482</v>
      </c>
      <c r="AN11" s="195" t="s">
        <v>483</v>
      </c>
      <c r="AO11" s="195" t="s">
        <v>484</v>
      </c>
      <c r="AP11" s="195" t="s">
        <v>485</v>
      </c>
      <c r="AQ11" s="195" t="s">
        <v>486</v>
      </c>
      <c r="AR11" s="195" t="s">
        <v>487</v>
      </c>
      <c r="AS11" s="195" t="s">
        <v>488</v>
      </c>
      <c r="AT11" s="158">
        <v>12</v>
      </c>
      <c r="AU11" s="158">
        <v>13</v>
      </c>
      <c r="AV11" s="158">
        <v>14</v>
      </c>
      <c r="AW11" s="158">
        <v>15</v>
      </c>
      <c r="AX11" s="158">
        <v>16</v>
      </c>
    </row>
    <row r="12" spans="1:51" s="32" customFormat="1" ht="15" customHeight="1">
      <c r="A12" s="68" t="s">
        <v>36</v>
      </c>
      <c r="B12" s="69" t="s">
        <v>37</v>
      </c>
      <c r="C12" s="70" t="s">
        <v>38</v>
      </c>
      <c r="D12" s="70">
        <v>2020</v>
      </c>
      <c r="E12" s="160">
        <v>2024</v>
      </c>
      <c r="F12" s="70" t="s">
        <v>39</v>
      </c>
      <c r="G12" s="70" t="s">
        <v>39</v>
      </c>
      <c r="H12" s="70" t="s">
        <v>39</v>
      </c>
      <c r="I12" s="71">
        <v>454.70103365722935</v>
      </c>
      <c r="J12" s="162">
        <f>I12</f>
        <v>454.70103365722935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>
        <v>83.93212672000001</v>
      </c>
      <c r="V12" s="71">
        <v>0</v>
      </c>
      <c r="W12" s="71">
        <v>0</v>
      </c>
      <c r="X12" s="71">
        <v>83.93212672000001</v>
      </c>
      <c r="Y12" s="71">
        <v>0</v>
      </c>
      <c r="Z12" s="71">
        <v>87.618959728</v>
      </c>
      <c r="AA12" s="71">
        <v>0</v>
      </c>
      <c r="AB12" s="71">
        <v>0</v>
      </c>
      <c r="AC12" s="71">
        <v>87.618959728</v>
      </c>
      <c r="AD12" s="71">
        <v>0</v>
      </c>
      <c r="AE12" s="71">
        <v>102.576550059776</v>
      </c>
      <c r="AF12" s="71">
        <v>0</v>
      </c>
      <c r="AG12" s="71">
        <v>0</v>
      </c>
      <c r="AH12" s="71">
        <v>102.576550059776</v>
      </c>
      <c r="AI12" s="71">
        <v>0</v>
      </c>
      <c r="AJ12" s="71">
        <v>95.43840012062722</v>
      </c>
      <c r="AK12" s="71">
        <v>0</v>
      </c>
      <c r="AL12" s="71">
        <v>0</v>
      </c>
      <c r="AM12" s="71">
        <v>95.43840012062722</v>
      </c>
      <c r="AN12" s="71">
        <v>0</v>
      </c>
      <c r="AO12" s="71">
        <v>100.02959960482613</v>
      </c>
      <c r="AP12" s="71">
        <v>0</v>
      </c>
      <c r="AQ12" s="71">
        <v>0</v>
      </c>
      <c r="AR12" s="71">
        <v>100.02959960482613</v>
      </c>
      <c r="AS12" s="71">
        <v>0</v>
      </c>
      <c r="AT12" s="71">
        <f>U12+Z12+AE12+AJ12+AO12</f>
        <v>469.59563623322936</v>
      </c>
      <c r="AU12" s="71">
        <v>0</v>
      </c>
      <c r="AV12" s="71">
        <v>0</v>
      </c>
      <c r="AW12" s="71">
        <v>469.59563623322936</v>
      </c>
      <c r="AX12" s="71">
        <v>0</v>
      </c>
      <c r="AY12" s="171"/>
    </row>
    <row r="13" spans="1:50" s="32" customFormat="1" ht="15" customHeight="1">
      <c r="A13" s="68" t="s">
        <v>40</v>
      </c>
      <c r="B13" s="69" t="s">
        <v>41</v>
      </c>
      <c r="C13" s="70" t="s">
        <v>38</v>
      </c>
      <c r="D13" s="70" t="s">
        <v>39</v>
      </c>
      <c r="E13" s="160" t="s">
        <v>39</v>
      </c>
      <c r="F13" s="70" t="s">
        <v>39</v>
      </c>
      <c r="G13" s="70" t="s">
        <v>39</v>
      </c>
      <c r="H13" s="70" t="s">
        <v>39</v>
      </c>
      <c r="I13" s="71">
        <v>0</v>
      </c>
      <c r="J13" s="162">
        <f aca="true" t="shared" si="0" ref="J13:J76">I13</f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f aca="true" t="shared" si="1" ref="AT13:AT23">U13+Z13+AE13+AJ13+AO13</f>
        <v>0</v>
      </c>
      <c r="AU13" s="71">
        <v>0</v>
      </c>
      <c r="AV13" s="71">
        <v>0</v>
      </c>
      <c r="AW13" s="71">
        <v>0</v>
      </c>
      <c r="AX13" s="71">
        <v>0</v>
      </c>
    </row>
    <row r="14" spans="1:50" s="32" customFormat="1" ht="15" customHeight="1">
      <c r="A14" s="68" t="s">
        <v>42</v>
      </c>
      <c r="B14" s="69" t="s">
        <v>43</v>
      </c>
      <c r="C14" s="70" t="s">
        <v>38</v>
      </c>
      <c r="D14" s="70">
        <v>2020</v>
      </c>
      <c r="E14" s="160">
        <v>2024</v>
      </c>
      <c r="F14" s="70" t="s">
        <v>39</v>
      </c>
      <c r="G14" s="70" t="s">
        <v>39</v>
      </c>
      <c r="H14" s="70" t="s">
        <v>39</v>
      </c>
      <c r="I14" s="71">
        <v>338.44727492266935</v>
      </c>
      <c r="J14" s="162">
        <f t="shared" si="0"/>
        <v>338.44727492266935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52.65724672</v>
      </c>
      <c r="V14" s="71">
        <v>0</v>
      </c>
      <c r="W14" s="71">
        <v>0</v>
      </c>
      <c r="X14" s="71">
        <v>52.65724672</v>
      </c>
      <c r="Y14" s="71">
        <v>0</v>
      </c>
      <c r="Z14" s="71">
        <v>56.614693260799996</v>
      </c>
      <c r="AA14" s="71">
        <v>0</v>
      </c>
      <c r="AB14" s="71">
        <v>0</v>
      </c>
      <c r="AC14" s="71">
        <v>56.614693260799996</v>
      </c>
      <c r="AD14" s="71">
        <v>0</v>
      </c>
      <c r="AE14" s="71">
        <v>65.803942187776</v>
      </c>
      <c r="AF14" s="71">
        <v>0</v>
      </c>
      <c r="AG14" s="71">
        <v>0</v>
      </c>
      <c r="AH14" s="71">
        <v>65.803942187776</v>
      </c>
      <c r="AI14" s="71">
        <v>0</v>
      </c>
      <c r="AJ14" s="71">
        <v>85.40547852062721</v>
      </c>
      <c r="AK14" s="71">
        <v>0</v>
      </c>
      <c r="AL14" s="71">
        <v>0</v>
      </c>
      <c r="AM14" s="71">
        <v>85.40547852062721</v>
      </c>
      <c r="AN14" s="71">
        <v>0</v>
      </c>
      <c r="AO14" s="71">
        <v>76.80707478946613</v>
      </c>
      <c r="AP14" s="71">
        <v>0</v>
      </c>
      <c r="AQ14" s="71">
        <v>0</v>
      </c>
      <c r="AR14" s="71">
        <v>76.80707478946613</v>
      </c>
      <c r="AS14" s="71">
        <v>0</v>
      </c>
      <c r="AT14" s="71">
        <f t="shared" si="1"/>
        <v>337.2884354786694</v>
      </c>
      <c r="AU14" s="71">
        <v>0</v>
      </c>
      <c r="AV14" s="71">
        <v>0</v>
      </c>
      <c r="AW14" s="71">
        <v>337.2884354786694</v>
      </c>
      <c r="AX14" s="71">
        <v>0</v>
      </c>
    </row>
    <row r="15" spans="1:50" s="32" customFormat="1" ht="45" customHeight="1">
      <c r="A15" s="68" t="s">
        <v>44</v>
      </c>
      <c r="B15" s="69" t="s">
        <v>45</v>
      </c>
      <c r="C15" s="70" t="s">
        <v>38</v>
      </c>
      <c r="D15" s="70" t="s">
        <v>39</v>
      </c>
      <c r="E15" s="160" t="s">
        <v>39</v>
      </c>
      <c r="F15" s="70" t="s">
        <v>39</v>
      </c>
      <c r="G15" s="70" t="s">
        <v>39</v>
      </c>
      <c r="H15" s="70" t="s">
        <v>39</v>
      </c>
      <c r="I15" s="71">
        <v>0</v>
      </c>
      <c r="J15" s="162">
        <f t="shared" si="0"/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f t="shared" si="1"/>
        <v>0</v>
      </c>
      <c r="AU15" s="71">
        <v>0</v>
      </c>
      <c r="AV15" s="71">
        <v>0</v>
      </c>
      <c r="AW15" s="71">
        <v>0</v>
      </c>
      <c r="AX15" s="71">
        <v>0</v>
      </c>
    </row>
    <row r="16" spans="1:50" s="32" customFormat="1" ht="30" customHeight="1">
      <c r="A16" s="68" t="s">
        <v>46</v>
      </c>
      <c r="B16" s="69" t="s">
        <v>47</v>
      </c>
      <c r="C16" s="70" t="s">
        <v>38</v>
      </c>
      <c r="D16" s="70">
        <v>2021</v>
      </c>
      <c r="E16" s="160">
        <v>2021</v>
      </c>
      <c r="F16" s="70" t="s">
        <v>39</v>
      </c>
      <c r="G16" s="70" t="s">
        <v>39</v>
      </c>
      <c r="H16" s="70" t="s">
        <v>39</v>
      </c>
      <c r="I16" s="71">
        <v>4.4001564671999995</v>
      </c>
      <c r="J16" s="162">
        <f t="shared" si="0"/>
        <v>4.4001564671999995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4.4001564671999995</v>
      </c>
      <c r="AA16" s="71">
        <v>0</v>
      </c>
      <c r="AB16" s="71">
        <v>0</v>
      </c>
      <c r="AC16" s="71">
        <v>4.4001564671999995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f t="shared" si="1"/>
        <v>4.4001564671999995</v>
      </c>
      <c r="AU16" s="71">
        <v>0</v>
      </c>
      <c r="AV16" s="71">
        <v>0</v>
      </c>
      <c r="AW16" s="71">
        <v>4.4001564671999995</v>
      </c>
      <c r="AX16" s="71">
        <v>0</v>
      </c>
    </row>
    <row r="17" spans="1:50" s="32" customFormat="1" ht="30" customHeight="1">
      <c r="A17" s="68" t="s">
        <v>48</v>
      </c>
      <c r="B17" s="69" t="s">
        <v>49</v>
      </c>
      <c r="C17" s="70" t="s">
        <v>38</v>
      </c>
      <c r="D17" s="70" t="s">
        <v>39</v>
      </c>
      <c r="E17" s="160" t="s">
        <v>39</v>
      </c>
      <c r="F17" s="70" t="s">
        <v>39</v>
      </c>
      <c r="G17" s="70" t="s">
        <v>39</v>
      </c>
      <c r="H17" s="70" t="s">
        <v>39</v>
      </c>
      <c r="I17" s="71">
        <v>0</v>
      </c>
      <c r="J17" s="162">
        <f t="shared" si="0"/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f t="shared" si="1"/>
        <v>0</v>
      </c>
      <c r="AU17" s="71">
        <v>0</v>
      </c>
      <c r="AV17" s="71">
        <v>0</v>
      </c>
      <c r="AW17" s="71">
        <v>0</v>
      </c>
      <c r="AX17" s="71">
        <v>0</v>
      </c>
    </row>
    <row r="18" spans="1:50" s="32" customFormat="1" ht="15" customHeight="1">
      <c r="A18" s="68" t="s">
        <v>50</v>
      </c>
      <c r="B18" s="69" t="s">
        <v>51</v>
      </c>
      <c r="C18" s="70" t="s">
        <v>38</v>
      </c>
      <c r="D18" s="70">
        <v>2020</v>
      </c>
      <c r="E18" s="160">
        <v>2024</v>
      </c>
      <c r="F18" s="70" t="s">
        <v>39</v>
      </c>
      <c r="G18" s="70" t="s">
        <v>39</v>
      </c>
      <c r="H18" s="70" t="s">
        <v>39</v>
      </c>
      <c r="I18" s="71">
        <v>111.85360226736</v>
      </c>
      <c r="J18" s="162">
        <f t="shared" si="0"/>
        <v>111.85360226736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31.274880000000003</v>
      </c>
      <c r="V18" s="71">
        <v>0</v>
      </c>
      <c r="W18" s="71">
        <v>0</v>
      </c>
      <c r="X18" s="71">
        <v>31.274880000000003</v>
      </c>
      <c r="Y18" s="71">
        <v>0</v>
      </c>
      <c r="Z18" s="71">
        <v>26.604110000000002</v>
      </c>
      <c r="AA18" s="71">
        <v>0</v>
      </c>
      <c r="AB18" s="71">
        <v>0</v>
      </c>
      <c r="AC18" s="71">
        <v>26.604110000000002</v>
      </c>
      <c r="AD18" s="71">
        <v>0</v>
      </c>
      <c r="AE18" s="71">
        <v>36.772607872</v>
      </c>
      <c r="AF18" s="71">
        <v>0</v>
      </c>
      <c r="AG18" s="71">
        <v>0</v>
      </c>
      <c r="AH18" s="71">
        <v>36.772607872</v>
      </c>
      <c r="AI18" s="71">
        <v>0</v>
      </c>
      <c r="AJ18" s="71">
        <v>10.032921600000002</v>
      </c>
      <c r="AK18" s="71">
        <v>0</v>
      </c>
      <c r="AL18" s="71">
        <v>0</v>
      </c>
      <c r="AM18" s="71">
        <v>10.032921600000002</v>
      </c>
      <c r="AN18" s="71">
        <v>0</v>
      </c>
      <c r="AO18" s="71">
        <v>23.22252481536</v>
      </c>
      <c r="AP18" s="71">
        <v>0</v>
      </c>
      <c r="AQ18" s="71">
        <v>0</v>
      </c>
      <c r="AR18" s="71">
        <v>23.22252481536</v>
      </c>
      <c r="AS18" s="71">
        <v>0</v>
      </c>
      <c r="AT18" s="71">
        <f t="shared" si="1"/>
        <v>127.90704428736001</v>
      </c>
      <c r="AU18" s="71">
        <v>0</v>
      </c>
      <c r="AV18" s="71">
        <v>0</v>
      </c>
      <c r="AW18" s="71">
        <v>127.90704428736001</v>
      </c>
      <c r="AX18" s="71">
        <v>0</v>
      </c>
    </row>
    <row r="19" spans="1:50" s="32" customFormat="1" ht="30" customHeight="1">
      <c r="A19" s="68" t="s">
        <v>52</v>
      </c>
      <c r="B19" s="69" t="s">
        <v>53</v>
      </c>
      <c r="C19" s="70" t="s">
        <v>38</v>
      </c>
      <c r="D19" s="70">
        <v>2020</v>
      </c>
      <c r="E19" s="160">
        <v>2024</v>
      </c>
      <c r="F19" s="70" t="s">
        <v>39</v>
      </c>
      <c r="G19" s="70" t="s">
        <v>39</v>
      </c>
      <c r="H19" s="70" t="s">
        <v>39</v>
      </c>
      <c r="I19" s="71">
        <v>338.44727492266935</v>
      </c>
      <c r="J19" s="162">
        <f t="shared" si="0"/>
        <v>338.44727492266935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52.65724672</v>
      </c>
      <c r="V19" s="71">
        <v>0</v>
      </c>
      <c r="W19" s="71">
        <v>0</v>
      </c>
      <c r="X19" s="71">
        <v>52.65724672</v>
      </c>
      <c r="Y19" s="71">
        <v>0</v>
      </c>
      <c r="Z19" s="71">
        <v>56.614693260799996</v>
      </c>
      <c r="AA19" s="71">
        <v>0</v>
      </c>
      <c r="AB19" s="71">
        <v>0</v>
      </c>
      <c r="AC19" s="71">
        <v>56.614693260799996</v>
      </c>
      <c r="AD19" s="71">
        <v>0</v>
      </c>
      <c r="AE19" s="71">
        <v>65.803942187776</v>
      </c>
      <c r="AF19" s="71">
        <v>0</v>
      </c>
      <c r="AG19" s="71">
        <v>0</v>
      </c>
      <c r="AH19" s="71">
        <v>65.803942187776</v>
      </c>
      <c r="AI19" s="71">
        <v>0</v>
      </c>
      <c r="AJ19" s="71">
        <v>85.40547852062721</v>
      </c>
      <c r="AK19" s="71">
        <v>0</v>
      </c>
      <c r="AL19" s="71">
        <v>0</v>
      </c>
      <c r="AM19" s="71">
        <v>85.40547852062721</v>
      </c>
      <c r="AN19" s="71">
        <v>0</v>
      </c>
      <c r="AO19" s="71">
        <v>76.80707478946613</v>
      </c>
      <c r="AP19" s="71">
        <v>0</v>
      </c>
      <c r="AQ19" s="71">
        <v>0</v>
      </c>
      <c r="AR19" s="71">
        <v>76.80707478946613</v>
      </c>
      <c r="AS19" s="71">
        <v>0</v>
      </c>
      <c r="AT19" s="71">
        <f t="shared" si="1"/>
        <v>337.2884354786694</v>
      </c>
      <c r="AU19" s="71">
        <v>0</v>
      </c>
      <c r="AV19" s="71">
        <v>0</v>
      </c>
      <c r="AW19" s="71">
        <v>337.2884354786694</v>
      </c>
      <c r="AX19" s="71">
        <v>0</v>
      </c>
    </row>
    <row r="20" spans="1:50" s="32" customFormat="1" ht="45" customHeight="1">
      <c r="A20" s="68" t="s">
        <v>54</v>
      </c>
      <c r="B20" s="69" t="s">
        <v>55</v>
      </c>
      <c r="C20" s="70" t="s">
        <v>38</v>
      </c>
      <c r="D20" s="70">
        <v>2020</v>
      </c>
      <c r="E20" s="160">
        <v>2024</v>
      </c>
      <c r="F20" s="70" t="s">
        <v>39</v>
      </c>
      <c r="G20" s="70" t="s">
        <v>39</v>
      </c>
      <c r="H20" s="70" t="s">
        <v>39</v>
      </c>
      <c r="I20" s="71">
        <v>225.6729593060345</v>
      </c>
      <c r="J20" s="162">
        <f t="shared" si="0"/>
        <v>225.6729593060345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40.34421976</v>
      </c>
      <c r="V20" s="71">
        <v>0</v>
      </c>
      <c r="W20" s="71">
        <v>0</v>
      </c>
      <c r="X20" s="71">
        <v>40.34421976</v>
      </c>
      <c r="Y20" s="71">
        <v>0</v>
      </c>
      <c r="Z20" s="71">
        <v>43.3227972608</v>
      </c>
      <c r="AA20" s="71">
        <v>0</v>
      </c>
      <c r="AB20" s="71">
        <v>0</v>
      </c>
      <c r="AC20" s="71">
        <v>43.3227972608</v>
      </c>
      <c r="AD20" s="71">
        <v>0</v>
      </c>
      <c r="AE20" s="71">
        <v>25.861308402176</v>
      </c>
      <c r="AF20" s="71">
        <v>0</v>
      </c>
      <c r="AG20" s="71">
        <v>0</v>
      </c>
      <c r="AH20" s="71">
        <v>25.861308402176</v>
      </c>
      <c r="AI20" s="71">
        <v>0</v>
      </c>
      <c r="AJ20" s="71">
        <v>76.56028557545473</v>
      </c>
      <c r="AK20" s="71">
        <v>0</v>
      </c>
      <c r="AL20" s="71">
        <v>0</v>
      </c>
      <c r="AM20" s="71">
        <v>76.56028557545473</v>
      </c>
      <c r="AN20" s="71">
        <v>0</v>
      </c>
      <c r="AO20" s="71">
        <v>38.066793883603765</v>
      </c>
      <c r="AP20" s="71">
        <v>0</v>
      </c>
      <c r="AQ20" s="71">
        <v>0</v>
      </c>
      <c r="AR20" s="71">
        <v>38.066793883603765</v>
      </c>
      <c r="AS20" s="71">
        <v>0</v>
      </c>
      <c r="AT20" s="71">
        <f t="shared" si="1"/>
        <v>224.1554048820345</v>
      </c>
      <c r="AU20" s="71">
        <v>0</v>
      </c>
      <c r="AV20" s="71">
        <v>0</v>
      </c>
      <c r="AW20" s="71">
        <v>224.1554048820345</v>
      </c>
      <c r="AX20" s="71">
        <v>0</v>
      </c>
    </row>
    <row r="21" spans="1:50" s="32" customFormat="1" ht="26.25" customHeight="1">
      <c r="A21" s="68" t="s">
        <v>56</v>
      </c>
      <c r="B21" s="69" t="s">
        <v>57</v>
      </c>
      <c r="C21" s="70" t="s">
        <v>38</v>
      </c>
      <c r="D21" s="70" t="s">
        <v>39</v>
      </c>
      <c r="E21" s="160" t="s">
        <v>39</v>
      </c>
      <c r="F21" s="70" t="s">
        <v>39</v>
      </c>
      <c r="G21" s="70" t="s">
        <v>39</v>
      </c>
      <c r="H21" s="70" t="s">
        <v>39</v>
      </c>
      <c r="I21" s="71">
        <v>0</v>
      </c>
      <c r="J21" s="162">
        <f t="shared" si="0"/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f t="shared" si="1"/>
        <v>0</v>
      </c>
      <c r="AU21" s="71">
        <v>0</v>
      </c>
      <c r="AV21" s="71">
        <v>0</v>
      </c>
      <c r="AW21" s="71">
        <v>0</v>
      </c>
      <c r="AX21" s="71">
        <v>0</v>
      </c>
    </row>
    <row r="22" spans="1:50" s="32" customFormat="1" ht="30" customHeight="1">
      <c r="A22" s="68" t="s">
        <v>58</v>
      </c>
      <c r="B22" s="69" t="s">
        <v>59</v>
      </c>
      <c r="C22" s="70" t="s">
        <v>38</v>
      </c>
      <c r="D22" s="70">
        <v>2020</v>
      </c>
      <c r="E22" s="160">
        <v>2024</v>
      </c>
      <c r="F22" s="70" t="s">
        <v>39</v>
      </c>
      <c r="G22" s="70" t="s">
        <v>39</v>
      </c>
      <c r="H22" s="70" t="s">
        <v>39</v>
      </c>
      <c r="I22" s="71">
        <v>225.6729593060345</v>
      </c>
      <c r="J22" s="162">
        <f t="shared" si="0"/>
        <v>225.6729593060345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40.34421976</v>
      </c>
      <c r="V22" s="71">
        <v>0</v>
      </c>
      <c r="W22" s="71">
        <v>0</v>
      </c>
      <c r="X22" s="71">
        <v>40.34421976</v>
      </c>
      <c r="Y22" s="71">
        <v>0</v>
      </c>
      <c r="Z22" s="71">
        <v>43.3227972608</v>
      </c>
      <c r="AA22" s="71">
        <v>0</v>
      </c>
      <c r="AB22" s="71">
        <v>0</v>
      </c>
      <c r="AC22" s="71">
        <v>43.3227972608</v>
      </c>
      <c r="AD22" s="71">
        <v>0</v>
      </c>
      <c r="AE22" s="71">
        <v>25.861308402176</v>
      </c>
      <c r="AF22" s="71">
        <v>0</v>
      </c>
      <c r="AG22" s="71">
        <v>0</v>
      </c>
      <c r="AH22" s="71">
        <v>25.861308402176</v>
      </c>
      <c r="AI22" s="71">
        <v>0</v>
      </c>
      <c r="AJ22" s="71">
        <v>76.56028557545473</v>
      </c>
      <c r="AK22" s="71">
        <v>0</v>
      </c>
      <c r="AL22" s="71">
        <v>0</v>
      </c>
      <c r="AM22" s="71">
        <v>76.56028557545473</v>
      </c>
      <c r="AN22" s="71">
        <v>0</v>
      </c>
      <c r="AO22" s="71">
        <v>38.066793883603765</v>
      </c>
      <c r="AP22" s="71">
        <v>0</v>
      </c>
      <c r="AQ22" s="71">
        <v>0</v>
      </c>
      <c r="AR22" s="71">
        <v>38.066793883603765</v>
      </c>
      <c r="AS22" s="71">
        <v>0</v>
      </c>
      <c r="AT22" s="71">
        <f t="shared" si="1"/>
        <v>224.1554048820345</v>
      </c>
      <c r="AU22" s="71">
        <v>0</v>
      </c>
      <c r="AV22" s="71">
        <v>0</v>
      </c>
      <c r="AW22" s="71">
        <v>224.1554048820345</v>
      </c>
      <c r="AX22" s="71">
        <v>0</v>
      </c>
    </row>
    <row r="23" spans="1:50" s="32" customFormat="1" ht="15" customHeight="1">
      <c r="A23" s="68" t="s">
        <v>60</v>
      </c>
      <c r="B23" s="172" t="s">
        <v>61</v>
      </c>
      <c r="C23" s="70" t="s">
        <v>38</v>
      </c>
      <c r="D23" s="70">
        <v>2020</v>
      </c>
      <c r="E23" s="160">
        <v>2024</v>
      </c>
      <c r="F23" s="70" t="s">
        <v>39</v>
      </c>
      <c r="G23" s="70" t="s">
        <v>39</v>
      </c>
      <c r="H23" s="70" t="s">
        <v>39</v>
      </c>
      <c r="I23" s="71">
        <v>188.3585086076413</v>
      </c>
      <c r="J23" s="162">
        <f t="shared" si="0"/>
        <v>188.3585086076413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40.34421976</v>
      </c>
      <c r="V23" s="71">
        <v>0</v>
      </c>
      <c r="W23" s="71">
        <v>0</v>
      </c>
      <c r="X23" s="71">
        <v>40.34421976</v>
      </c>
      <c r="Y23" s="71">
        <v>0</v>
      </c>
      <c r="Z23" s="71">
        <v>37.8495162112</v>
      </c>
      <c r="AA23" s="71">
        <v>0</v>
      </c>
      <c r="AB23" s="71">
        <v>0</v>
      </c>
      <c r="AC23" s="71">
        <v>37.8495162112</v>
      </c>
      <c r="AD23" s="71">
        <v>0</v>
      </c>
      <c r="AE23" s="71">
        <v>9.609411688448</v>
      </c>
      <c r="AF23" s="71">
        <v>0</v>
      </c>
      <c r="AG23" s="71">
        <v>0</v>
      </c>
      <c r="AH23" s="71">
        <v>9.609411688448</v>
      </c>
      <c r="AI23" s="71">
        <v>0</v>
      </c>
      <c r="AJ23" s="71">
        <v>76.56028557545473</v>
      </c>
      <c r="AK23" s="71">
        <v>0</v>
      </c>
      <c r="AL23" s="71">
        <v>0</v>
      </c>
      <c r="AM23" s="71">
        <v>76.56028557545473</v>
      </c>
      <c r="AN23" s="71">
        <v>0</v>
      </c>
      <c r="AO23" s="71">
        <v>22.477520948538576</v>
      </c>
      <c r="AP23" s="71">
        <v>0</v>
      </c>
      <c r="AQ23" s="71">
        <v>0</v>
      </c>
      <c r="AR23" s="71">
        <v>22.477520948538576</v>
      </c>
      <c r="AS23" s="71">
        <v>0</v>
      </c>
      <c r="AT23" s="71">
        <f t="shared" si="1"/>
        <v>186.8409541836413</v>
      </c>
      <c r="AU23" s="71">
        <v>0</v>
      </c>
      <c r="AV23" s="71">
        <v>0</v>
      </c>
      <c r="AW23" s="71">
        <v>186.8409541836413</v>
      </c>
      <c r="AX23" s="71">
        <v>0</v>
      </c>
    </row>
    <row r="24" spans="1:50" ht="30" customHeight="1">
      <c r="A24" s="195" t="s">
        <v>62</v>
      </c>
      <c r="B24" s="232" t="s">
        <v>63</v>
      </c>
      <c r="C24" s="158" t="s">
        <v>39</v>
      </c>
      <c r="D24" s="158">
        <v>2020</v>
      </c>
      <c r="E24" s="159">
        <v>2020</v>
      </c>
      <c r="F24" s="158" t="s">
        <v>39</v>
      </c>
      <c r="G24" s="158" t="s">
        <v>39</v>
      </c>
      <c r="H24" s="158" t="s">
        <v>39</v>
      </c>
      <c r="I24" s="220">
        <v>41.861774184000005</v>
      </c>
      <c r="J24" s="228">
        <f t="shared" si="0"/>
        <v>41.861774184000005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40.34421976</v>
      </c>
      <c r="V24" s="220">
        <v>0</v>
      </c>
      <c r="W24" s="220">
        <v>0</v>
      </c>
      <c r="X24" s="220">
        <v>40.34421976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v>0</v>
      </c>
      <c r="AR24" s="220">
        <v>0</v>
      </c>
      <c r="AS24" s="220">
        <v>0</v>
      </c>
      <c r="AT24" s="220">
        <f aca="true" t="shared" si="2" ref="AT24:AT76">U24+Z24+AE24+AJ24+AO24</f>
        <v>40.34421976</v>
      </c>
      <c r="AU24" s="220">
        <v>0</v>
      </c>
      <c r="AV24" s="220">
        <v>0</v>
      </c>
      <c r="AW24" s="220">
        <v>40.34421976</v>
      </c>
      <c r="AX24" s="220">
        <v>0</v>
      </c>
    </row>
    <row r="25" spans="1:50" ht="45" customHeight="1">
      <c r="A25" s="195" t="s">
        <v>64</v>
      </c>
      <c r="B25" s="232" t="s">
        <v>65</v>
      </c>
      <c r="C25" s="158" t="s">
        <v>39</v>
      </c>
      <c r="D25" s="158">
        <v>2022</v>
      </c>
      <c r="E25" s="159">
        <v>2022</v>
      </c>
      <c r="F25" s="158" t="s">
        <v>39</v>
      </c>
      <c r="G25" s="158" t="s">
        <v>39</v>
      </c>
      <c r="H25" s="158" t="s">
        <v>39</v>
      </c>
      <c r="I25" s="220">
        <v>9.609411688448</v>
      </c>
      <c r="J25" s="228">
        <f t="shared" si="0"/>
        <v>9.609411688448</v>
      </c>
      <c r="K25" s="220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20">
        <v>0</v>
      </c>
      <c r="U25" s="220"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9.609411688448</v>
      </c>
      <c r="AF25" s="220">
        <v>0</v>
      </c>
      <c r="AG25" s="220">
        <v>0</v>
      </c>
      <c r="AH25" s="220">
        <v>9.609411688448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f t="shared" si="2"/>
        <v>9.609411688448</v>
      </c>
      <c r="AU25" s="220">
        <v>0</v>
      </c>
      <c r="AV25" s="220">
        <v>0</v>
      </c>
      <c r="AW25" s="220">
        <v>9.609411688448</v>
      </c>
      <c r="AX25" s="220">
        <v>0</v>
      </c>
    </row>
    <row r="26" spans="1:50" ht="30" customHeight="1">
      <c r="A26" s="195" t="s">
        <v>66</v>
      </c>
      <c r="B26" s="232" t="s">
        <v>67</v>
      </c>
      <c r="C26" s="158" t="s">
        <v>39</v>
      </c>
      <c r="D26" s="158">
        <v>2023</v>
      </c>
      <c r="E26" s="159">
        <v>2023</v>
      </c>
      <c r="F26" s="220">
        <v>0</v>
      </c>
      <c r="G26" s="220">
        <v>2.944484</v>
      </c>
      <c r="H26" s="158">
        <v>2021</v>
      </c>
      <c r="I26" s="158">
        <v>3.185</v>
      </c>
      <c r="J26" s="228">
        <f t="shared" si="0"/>
        <v>3.185</v>
      </c>
      <c r="K26" s="158">
        <v>2023</v>
      </c>
      <c r="L26" s="158">
        <v>2023</v>
      </c>
      <c r="M26" s="158">
        <v>2023</v>
      </c>
      <c r="N26" s="158">
        <v>2023</v>
      </c>
      <c r="O26" s="158">
        <v>2023</v>
      </c>
      <c r="P26" s="158">
        <v>2023</v>
      </c>
      <c r="Q26" s="158">
        <v>2023</v>
      </c>
      <c r="R26" s="158">
        <v>2023</v>
      </c>
      <c r="S26" s="158">
        <v>2023</v>
      </c>
      <c r="T26" s="158">
        <v>2023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v>0</v>
      </c>
      <c r="AJ26" s="220">
        <v>3.1847538944000005</v>
      </c>
      <c r="AK26" s="220">
        <v>0</v>
      </c>
      <c r="AL26" s="220">
        <v>0</v>
      </c>
      <c r="AM26" s="220">
        <v>3.1847538944000005</v>
      </c>
      <c r="AN26" s="220">
        <v>0</v>
      </c>
      <c r="AO26" s="220">
        <v>0</v>
      </c>
      <c r="AP26" s="220">
        <v>0</v>
      </c>
      <c r="AQ26" s="220">
        <v>0</v>
      </c>
      <c r="AR26" s="220">
        <v>0</v>
      </c>
      <c r="AS26" s="220">
        <v>0</v>
      </c>
      <c r="AT26" s="220">
        <f t="shared" si="2"/>
        <v>3.1847538944000005</v>
      </c>
      <c r="AU26" s="220">
        <v>0</v>
      </c>
      <c r="AV26" s="220">
        <v>0</v>
      </c>
      <c r="AW26" s="220">
        <f>X26+AC26+AH26+AM26+AR26</f>
        <v>3.1847538944000005</v>
      </c>
      <c r="AX26" s="220">
        <v>0</v>
      </c>
    </row>
    <row r="27" spans="1:50" ht="60" customHeight="1">
      <c r="A27" s="195" t="s">
        <v>68</v>
      </c>
      <c r="B27" s="232" t="s">
        <v>69</v>
      </c>
      <c r="C27" s="158" t="s">
        <v>39</v>
      </c>
      <c r="D27" s="158">
        <v>2021</v>
      </c>
      <c r="E27" s="159">
        <v>2021</v>
      </c>
      <c r="F27" s="220">
        <v>0</v>
      </c>
      <c r="G27" s="220">
        <v>17.543388</v>
      </c>
      <c r="H27" s="158">
        <v>2021</v>
      </c>
      <c r="I27" s="220">
        <v>17.543388</v>
      </c>
      <c r="J27" s="228">
        <f t="shared" si="0"/>
        <v>17.543388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0">
        <v>0</v>
      </c>
      <c r="U27" s="220">
        <v>0</v>
      </c>
      <c r="V27" s="220">
        <v>0</v>
      </c>
      <c r="W27" s="220">
        <v>0</v>
      </c>
      <c r="X27" s="220">
        <v>0</v>
      </c>
      <c r="Y27" s="220">
        <v>0</v>
      </c>
      <c r="Z27" s="220">
        <v>17.543388</v>
      </c>
      <c r="AA27" s="220">
        <v>0</v>
      </c>
      <c r="AB27" s="220">
        <v>0</v>
      </c>
      <c r="AC27" s="220">
        <v>17.543388</v>
      </c>
      <c r="AD27" s="220">
        <v>0</v>
      </c>
      <c r="AE27" s="220">
        <v>0</v>
      </c>
      <c r="AF27" s="220">
        <v>0</v>
      </c>
      <c r="AG27" s="220">
        <v>0</v>
      </c>
      <c r="AH27" s="220">
        <v>0</v>
      </c>
      <c r="AI27" s="220">
        <v>0</v>
      </c>
      <c r="AJ27" s="220">
        <v>0</v>
      </c>
      <c r="AK27" s="220">
        <v>0</v>
      </c>
      <c r="AL27" s="220">
        <v>0</v>
      </c>
      <c r="AM27" s="220">
        <v>0</v>
      </c>
      <c r="AN27" s="220">
        <v>0</v>
      </c>
      <c r="AO27" s="220">
        <v>0</v>
      </c>
      <c r="AP27" s="220">
        <v>0</v>
      </c>
      <c r="AQ27" s="220">
        <v>0</v>
      </c>
      <c r="AR27" s="220">
        <v>0</v>
      </c>
      <c r="AS27" s="220">
        <v>0</v>
      </c>
      <c r="AT27" s="220">
        <f t="shared" si="2"/>
        <v>17.543388</v>
      </c>
      <c r="AU27" s="220">
        <v>0</v>
      </c>
      <c r="AV27" s="220">
        <v>0</v>
      </c>
      <c r="AW27" s="220">
        <v>17.543388</v>
      </c>
      <c r="AX27" s="220">
        <v>0</v>
      </c>
    </row>
    <row r="28" spans="1:50" ht="45" customHeight="1">
      <c r="A28" s="195" t="s">
        <v>70</v>
      </c>
      <c r="B28" s="232" t="s">
        <v>71</v>
      </c>
      <c r="C28" s="158" t="s">
        <v>39</v>
      </c>
      <c r="D28" s="158">
        <v>2024</v>
      </c>
      <c r="E28" s="159">
        <v>2024</v>
      </c>
      <c r="F28" s="220">
        <v>0</v>
      </c>
      <c r="G28" s="220">
        <v>14.963462</v>
      </c>
      <c r="H28" s="158">
        <v>2021</v>
      </c>
      <c r="I28" s="220">
        <v>16.831859719168</v>
      </c>
      <c r="J28" s="228">
        <f t="shared" si="0"/>
        <v>16.831859719168</v>
      </c>
      <c r="K28" s="220">
        <v>0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v>0</v>
      </c>
      <c r="AC28" s="220">
        <v>0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v>0</v>
      </c>
      <c r="AJ28" s="220">
        <v>0</v>
      </c>
      <c r="AK28" s="220">
        <v>0</v>
      </c>
      <c r="AL28" s="220">
        <v>0</v>
      </c>
      <c r="AM28" s="220">
        <v>0</v>
      </c>
      <c r="AN28" s="220">
        <v>0</v>
      </c>
      <c r="AO28" s="220">
        <v>16.831859719168</v>
      </c>
      <c r="AP28" s="220">
        <v>0</v>
      </c>
      <c r="AQ28" s="220">
        <v>0</v>
      </c>
      <c r="AR28" s="220">
        <v>16.831859719168</v>
      </c>
      <c r="AS28" s="220">
        <v>0</v>
      </c>
      <c r="AT28" s="220">
        <f t="shared" si="2"/>
        <v>16.831859719168</v>
      </c>
      <c r="AU28" s="220">
        <v>0</v>
      </c>
      <c r="AV28" s="220">
        <v>0</v>
      </c>
      <c r="AW28" s="220">
        <v>16.831859719168</v>
      </c>
      <c r="AX28" s="220">
        <v>0</v>
      </c>
    </row>
    <row r="29" spans="1:50" ht="30" customHeight="1">
      <c r="A29" s="195" t="s">
        <v>72</v>
      </c>
      <c r="B29" s="232" t="s">
        <v>73</v>
      </c>
      <c r="C29" s="158" t="s">
        <v>39</v>
      </c>
      <c r="D29" s="158">
        <v>2024</v>
      </c>
      <c r="E29" s="159">
        <v>2024</v>
      </c>
      <c r="F29" s="158" t="s">
        <v>39</v>
      </c>
      <c r="G29" s="158" t="s">
        <v>39</v>
      </c>
      <c r="H29" s="158" t="s">
        <v>39</v>
      </c>
      <c r="I29" s="220">
        <v>2.0386601028485125</v>
      </c>
      <c r="J29" s="228">
        <f t="shared" si="0"/>
        <v>2.0386601028485125</v>
      </c>
      <c r="K29" s="220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2.0386601028485125</v>
      </c>
      <c r="AP29" s="220">
        <v>0</v>
      </c>
      <c r="AQ29" s="220">
        <v>0</v>
      </c>
      <c r="AR29" s="220">
        <v>2.0386601028485125</v>
      </c>
      <c r="AS29" s="220">
        <v>0</v>
      </c>
      <c r="AT29" s="220">
        <f t="shared" si="2"/>
        <v>2.0386601028485125</v>
      </c>
      <c r="AU29" s="220">
        <v>0</v>
      </c>
      <c r="AV29" s="220">
        <v>0</v>
      </c>
      <c r="AW29" s="220">
        <v>2.0386601028485125</v>
      </c>
      <c r="AX29" s="220">
        <v>0</v>
      </c>
    </row>
    <row r="30" spans="1:50" ht="30" customHeight="1">
      <c r="A30" s="195" t="s">
        <v>74</v>
      </c>
      <c r="B30" s="232" t="s">
        <v>75</v>
      </c>
      <c r="C30" s="158" t="s">
        <v>39</v>
      </c>
      <c r="D30" s="158">
        <v>2024</v>
      </c>
      <c r="E30" s="159">
        <v>2024</v>
      </c>
      <c r="F30" s="158" t="s">
        <v>39</v>
      </c>
      <c r="G30" s="158" t="s">
        <v>39</v>
      </c>
      <c r="H30" s="158" t="s">
        <v>39</v>
      </c>
      <c r="I30" s="220">
        <v>3.6070011265220616</v>
      </c>
      <c r="J30" s="228">
        <f t="shared" si="0"/>
        <v>3.6070011265220616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0">
        <v>0</v>
      </c>
      <c r="AB30" s="220">
        <v>0</v>
      </c>
      <c r="AC30" s="220">
        <v>0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v>0</v>
      </c>
      <c r="AJ30" s="220"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3.6070011265220616</v>
      </c>
      <c r="AP30" s="220">
        <v>0</v>
      </c>
      <c r="AQ30" s="220">
        <v>0</v>
      </c>
      <c r="AR30" s="220">
        <v>3.6070011265220616</v>
      </c>
      <c r="AS30" s="220">
        <v>0</v>
      </c>
      <c r="AT30" s="220">
        <f t="shared" si="2"/>
        <v>3.6070011265220616</v>
      </c>
      <c r="AU30" s="220">
        <v>0</v>
      </c>
      <c r="AV30" s="220">
        <v>0</v>
      </c>
      <c r="AW30" s="220">
        <v>3.6070011265220616</v>
      </c>
      <c r="AX30" s="220">
        <v>0</v>
      </c>
    </row>
    <row r="31" spans="1:50" ht="30" customHeight="1">
      <c r="A31" s="195" t="s">
        <v>76</v>
      </c>
      <c r="B31" s="232" t="s">
        <v>77</v>
      </c>
      <c r="C31" s="158" t="s">
        <v>39</v>
      </c>
      <c r="D31" s="158">
        <v>2023</v>
      </c>
      <c r="E31" s="159">
        <v>2023</v>
      </c>
      <c r="F31" s="158" t="s">
        <v>39</v>
      </c>
      <c r="G31" s="158" t="s">
        <v>39</v>
      </c>
      <c r="H31" s="158" t="s">
        <v>39</v>
      </c>
      <c r="I31" s="220">
        <v>73.37553168105472</v>
      </c>
      <c r="J31" s="228">
        <f t="shared" si="0"/>
        <v>73.37553168105472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73.37553168105472</v>
      </c>
      <c r="AK31" s="220">
        <v>0</v>
      </c>
      <c r="AL31" s="220">
        <v>0</v>
      </c>
      <c r="AM31" s="220">
        <v>73.37553168105472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f t="shared" si="2"/>
        <v>73.37553168105472</v>
      </c>
      <c r="AU31" s="220">
        <v>0</v>
      </c>
      <c r="AV31" s="220">
        <v>0</v>
      </c>
      <c r="AW31" s="220">
        <v>73.37553168105472</v>
      </c>
      <c r="AX31" s="220">
        <v>0</v>
      </c>
    </row>
    <row r="32" spans="1:50" ht="30" customHeight="1">
      <c r="A32" s="195" t="s">
        <v>78</v>
      </c>
      <c r="B32" s="232" t="s">
        <v>79</v>
      </c>
      <c r="C32" s="158" t="s">
        <v>39</v>
      </c>
      <c r="D32" s="158">
        <v>2021</v>
      </c>
      <c r="E32" s="159">
        <v>2021</v>
      </c>
      <c r="F32" s="158" t="s">
        <v>39</v>
      </c>
      <c r="G32" s="158" t="s">
        <v>39</v>
      </c>
      <c r="H32" s="158" t="s">
        <v>39</v>
      </c>
      <c r="I32" s="220">
        <v>6.916172223999999</v>
      </c>
      <c r="J32" s="228">
        <f t="shared" si="0"/>
        <v>6.916172223999999</v>
      </c>
      <c r="K32" s="220">
        <v>0</v>
      </c>
      <c r="L32" s="220">
        <v>0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0</v>
      </c>
      <c r="Y32" s="220">
        <v>0</v>
      </c>
      <c r="Z32" s="220">
        <v>6.916172223999999</v>
      </c>
      <c r="AA32" s="220">
        <v>0</v>
      </c>
      <c r="AB32" s="220">
        <v>0</v>
      </c>
      <c r="AC32" s="220">
        <v>6.916172223999999</v>
      </c>
      <c r="AD32" s="220">
        <v>0</v>
      </c>
      <c r="AE32" s="220">
        <v>0</v>
      </c>
      <c r="AF32" s="220">
        <v>0</v>
      </c>
      <c r="AG32" s="220">
        <v>0</v>
      </c>
      <c r="AH32" s="220">
        <v>0</v>
      </c>
      <c r="AI32" s="220">
        <v>0</v>
      </c>
      <c r="AJ32" s="220"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0</v>
      </c>
      <c r="AP32" s="220">
        <v>0</v>
      </c>
      <c r="AQ32" s="220">
        <v>0</v>
      </c>
      <c r="AR32" s="220">
        <v>0</v>
      </c>
      <c r="AS32" s="220">
        <v>0</v>
      </c>
      <c r="AT32" s="220">
        <f t="shared" si="2"/>
        <v>6.916172223999999</v>
      </c>
      <c r="AU32" s="220">
        <v>0</v>
      </c>
      <c r="AV32" s="220">
        <v>0</v>
      </c>
      <c r="AW32" s="220">
        <v>6.916172223999999</v>
      </c>
      <c r="AX32" s="220">
        <v>0</v>
      </c>
    </row>
    <row r="33" spans="1:50" ht="45" customHeight="1">
      <c r="A33" s="195" t="s">
        <v>80</v>
      </c>
      <c r="B33" s="232" t="s">
        <v>81</v>
      </c>
      <c r="C33" s="158" t="s">
        <v>39</v>
      </c>
      <c r="D33" s="158">
        <v>2021</v>
      </c>
      <c r="E33" s="159">
        <v>2021</v>
      </c>
      <c r="F33" s="158" t="s">
        <v>39</v>
      </c>
      <c r="G33" s="158" t="s">
        <v>39</v>
      </c>
      <c r="H33" s="158" t="s">
        <v>39</v>
      </c>
      <c r="I33" s="220">
        <v>13.3899559872</v>
      </c>
      <c r="J33" s="228">
        <f t="shared" si="0"/>
        <v>13.3899559872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220">
        <v>0</v>
      </c>
      <c r="U33" s="220">
        <v>0</v>
      </c>
      <c r="V33" s="220">
        <v>0</v>
      </c>
      <c r="W33" s="220">
        <v>0</v>
      </c>
      <c r="X33" s="220">
        <v>0</v>
      </c>
      <c r="Y33" s="220">
        <v>0</v>
      </c>
      <c r="Z33" s="220">
        <v>13.3899559872</v>
      </c>
      <c r="AA33" s="220">
        <v>0</v>
      </c>
      <c r="AB33" s="220">
        <v>0</v>
      </c>
      <c r="AC33" s="220">
        <v>13.3899559872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f t="shared" si="2"/>
        <v>13.3899559872</v>
      </c>
      <c r="AU33" s="220">
        <v>0</v>
      </c>
      <c r="AV33" s="220">
        <v>0</v>
      </c>
      <c r="AW33" s="220">
        <v>13.3899559872</v>
      </c>
      <c r="AX33" s="220">
        <v>0</v>
      </c>
    </row>
    <row r="34" spans="1:50" s="32" customFormat="1" ht="15" customHeight="1">
      <c r="A34" s="68" t="s">
        <v>82</v>
      </c>
      <c r="B34" s="172" t="s">
        <v>83</v>
      </c>
      <c r="C34" s="70" t="s">
        <v>38</v>
      </c>
      <c r="D34" s="70">
        <v>2021</v>
      </c>
      <c r="E34" s="160">
        <v>2024</v>
      </c>
      <c r="F34" s="70" t="s">
        <v>39</v>
      </c>
      <c r="G34" s="70" t="s">
        <v>39</v>
      </c>
      <c r="H34" s="70" t="s">
        <v>39</v>
      </c>
      <c r="I34" s="71">
        <v>37.314450698393195</v>
      </c>
      <c r="J34" s="162">
        <f t="shared" si="0"/>
        <v>37.314450698393195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5.473281049600001</v>
      </c>
      <c r="AA34" s="71">
        <v>0</v>
      </c>
      <c r="AB34" s="71">
        <v>0</v>
      </c>
      <c r="AC34" s="71">
        <v>5.473281049600001</v>
      </c>
      <c r="AD34" s="71">
        <v>0</v>
      </c>
      <c r="AE34" s="71">
        <v>16.251896713728</v>
      </c>
      <c r="AF34" s="71">
        <v>0</v>
      </c>
      <c r="AG34" s="71">
        <v>0</v>
      </c>
      <c r="AH34" s="71">
        <v>16.251896713728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15.589272935065193</v>
      </c>
      <c r="AP34" s="71">
        <v>0</v>
      </c>
      <c r="AQ34" s="71">
        <v>0</v>
      </c>
      <c r="AR34" s="71">
        <v>15.589272935065193</v>
      </c>
      <c r="AS34" s="71">
        <v>0</v>
      </c>
      <c r="AT34" s="71">
        <f t="shared" si="2"/>
        <v>37.314450698393195</v>
      </c>
      <c r="AU34" s="71">
        <v>0</v>
      </c>
      <c r="AV34" s="71">
        <v>0</v>
      </c>
      <c r="AW34" s="71">
        <v>37.314450698393195</v>
      </c>
      <c r="AX34" s="71">
        <v>0</v>
      </c>
    </row>
    <row r="35" spans="1:50" ht="15" customHeight="1">
      <c r="A35" s="195" t="s">
        <v>84</v>
      </c>
      <c r="B35" s="232" t="s">
        <v>85</v>
      </c>
      <c r="C35" s="158" t="s">
        <v>39</v>
      </c>
      <c r="D35" s="158">
        <v>2022</v>
      </c>
      <c r="E35" s="159">
        <v>2022</v>
      </c>
      <c r="F35" s="158" t="s">
        <v>39</v>
      </c>
      <c r="G35" s="158" t="s">
        <v>39</v>
      </c>
      <c r="H35" s="158" t="s">
        <v>39</v>
      </c>
      <c r="I35" s="220">
        <v>11.447025514496001</v>
      </c>
      <c r="J35" s="228">
        <f t="shared" si="0"/>
        <v>11.447025514496001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11.447025514496001</v>
      </c>
      <c r="AF35" s="220">
        <v>0</v>
      </c>
      <c r="AG35" s="220">
        <v>0</v>
      </c>
      <c r="AH35" s="220">
        <v>11.447025514496001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f t="shared" si="2"/>
        <v>11.447025514496001</v>
      </c>
      <c r="AU35" s="220">
        <v>0</v>
      </c>
      <c r="AV35" s="220">
        <v>0</v>
      </c>
      <c r="AW35" s="220">
        <v>11.447025514496001</v>
      </c>
      <c r="AX35" s="220">
        <v>0</v>
      </c>
    </row>
    <row r="36" spans="1:50" ht="15" customHeight="1">
      <c r="A36" s="195" t="s">
        <v>86</v>
      </c>
      <c r="B36" s="232" t="s">
        <v>87</v>
      </c>
      <c r="C36" s="158" t="s">
        <v>39</v>
      </c>
      <c r="D36" s="158">
        <v>2021</v>
      </c>
      <c r="E36" s="159">
        <v>2021</v>
      </c>
      <c r="F36" s="158" t="s">
        <v>39</v>
      </c>
      <c r="G36" s="158" t="s">
        <v>39</v>
      </c>
      <c r="H36" s="158" t="s">
        <v>39</v>
      </c>
      <c r="I36" s="220">
        <v>5.473281049600001</v>
      </c>
      <c r="J36" s="228">
        <f t="shared" si="0"/>
        <v>5.473281049600001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>
        <v>0</v>
      </c>
      <c r="R36" s="220">
        <v>0</v>
      </c>
      <c r="S36" s="220">
        <v>0</v>
      </c>
      <c r="T36" s="220">
        <v>0</v>
      </c>
      <c r="U36" s="220">
        <v>0</v>
      </c>
      <c r="V36" s="220">
        <v>0</v>
      </c>
      <c r="W36" s="220">
        <v>0</v>
      </c>
      <c r="X36" s="220">
        <v>0</v>
      </c>
      <c r="Y36" s="220">
        <v>0</v>
      </c>
      <c r="Z36" s="220">
        <v>5.473281049600001</v>
      </c>
      <c r="AA36" s="220">
        <v>0</v>
      </c>
      <c r="AB36" s="220">
        <v>0</v>
      </c>
      <c r="AC36" s="220">
        <v>5.473281049600001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f t="shared" si="2"/>
        <v>5.473281049600001</v>
      </c>
      <c r="AU36" s="220">
        <v>0</v>
      </c>
      <c r="AV36" s="220">
        <v>0</v>
      </c>
      <c r="AW36" s="220">
        <v>5.473281049600001</v>
      </c>
      <c r="AX36" s="220">
        <v>0</v>
      </c>
    </row>
    <row r="37" spans="1:50" ht="15" customHeight="1">
      <c r="A37" s="195" t="s">
        <v>88</v>
      </c>
      <c r="B37" s="232" t="s">
        <v>89</v>
      </c>
      <c r="C37" s="158" t="s">
        <v>39</v>
      </c>
      <c r="D37" s="158">
        <v>2024</v>
      </c>
      <c r="E37" s="159">
        <v>2024</v>
      </c>
      <c r="F37" s="158" t="s">
        <v>39</v>
      </c>
      <c r="G37" s="158" t="s">
        <v>39</v>
      </c>
      <c r="H37" s="158" t="s">
        <v>39</v>
      </c>
      <c r="I37" s="220">
        <v>5.195375556886529</v>
      </c>
      <c r="J37" s="228">
        <f t="shared" si="0"/>
        <v>5.195375556886529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5.195375556886529</v>
      </c>
      <c r="AP37" s="220">
        <v>0</v>
      </c>
      <c r="AQ37" s="220">
        <v>0</v>
      </c>
      <c r="AR37" s="220">
        <v>5.195375556886529</v>
      </c>
      <c r="AS37" s="220">
        <v>0</v>
      </c>
      <c r="AT37" s="220">
        <f t="shared" si="2"/>
        <v>5.195375556886529</v>
      </c>
      <c r="AU37" s="220">
        <v>0</v>
      </c>
      <c r="AV37" s="220">
        <v>0</v>
      </c>
      <c r="AW37" s="220">
        <v>5.195375556886529</v>
      </c>
      <c r="AX37" s="220">
        <v>0</v>
      </c>
    </row>
    <row r="38" spans="1:50" ht="30" customHeight="1">
      <c r="A38" s="195" t="s">
        <v>90</v>
      </c>
      <c r="B38" s="232" t="s">
        <v>91</v>
      </c>
      <c r="C38" s="158" t="s">
        <v>39</v>
      </c>
      <c r="D38" s="158">
        <v>2024</v>
      </c>
      <c r="E38" s="159">
        <v>2024</v>
      </c>
      <c r="F38" s="158" t="s">
        <v>39</v>
      </c>
      <c r="G38" s="158" t="s">
        <v>39</v>
      </c>
      <c r="H38" s="158" t="s">
        <v>39</v>
      </c>
      <c r="I38" s="220">
        <v>5.196948689089332</v>
      </c>
      <c r="J38" s="228">
        <f t="shared" si="0"/>
        <v>5.196948689089332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5.196948689089332</v>
      </c>
      <c r="AP38" s="220">
        <v>0</v>
      </c>
      <c r="AQ38" s="220">
        <v>0</v>
      </c>
      <c r="AR38" s="220">
        <v>5.196948689089332</v>
      </c>
      <c r="AS38" s="220">
        <v>0</v>
      </c>
      <c r="AT38" s="220">
        <f t="shared" si="2"/>
        <v>5.196948689089332</v>
      </c>
      <c r="AU38" s="220">
        <v>0</v>
      </c>
      <c r="AV38" s="220">
        <v>0</v>
      </c>
      <c r="AW38" s="220">
        <v>5.196948689089332</v>
      </c>
      <c r="AX38" s="220">
        <v>0</v>
      </c>
    </row>
    <row r="39" spans="1:50" ht="30" customHeight="1">
      <c r="A39" s="195" t="s">
        <v>92</v>
      </c>
      <c r="B39" s="232" t="s">
        <v>93</v>
      </c>
      <c r="C39" s="158" t="s">
        <v>39</v>
      </c>
      <c r="D39" s="158">
        <v>2022</v>
      </c>
      <c r="E39" s="159">
        <v>2022</v>
      </c>
      <c r="F39" s="158" t="s">
        <v>39</v>
      </c>
      <c r="G39" s="158" t="s">
        <v>39</v>
      </c>
      <c r="H39" s="158" t="s">
        <v>39</v>
      </c>
      <c r="I39" s="220">
        <v>4.804871199232</v>
      </c>
      <c r="J39" s="228">
        <f t="shared" si="0"/>
        <v>4.804871199232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0">
        <v>0</v>
      </c>
      <c r="T39" s="220">
        <v>0</v>
      </c>
      <c r="U39" s="220">
        <v>0</v>
      </c>
      <c r="V39" s="220">
        <v>0</v>
      </c>
      <c r="W39" s="220">
        <v>0</v>
      </c>
      <c r="X39" s="220">
        <v>0</v>
      </c>
      <c r="Y39" s="220">
        <v>0</v>
      </c>
      <c r="Z39" s="220">
        <v>0</v>
      </c>
      <c r="AA39" s="220">
        <v>0</v>
      </c>
      <c r="AB39" s="220">
        <v>0</v>
      </c>
      <c r="AC39" s="220">
        <v>0</v>
      </c>
      <c r="AD39" s="220">
        <v>0</v>
      </c>
      <c r="AE39" s="220">
        <v>4.804871199232</v>
      </c>
      <c r="AF39" s="220">
        <v>0</v>
      </c>
      <c r="AG39" s="220">
        <v>0</v>
      </c>
      <c r="AH39" s="220">
        <v>4.804871199232</v>
      </c>
      <c r="AI39" s="220">
        <v>0</v>
      </c>
      <c r="AJ39" s="220">
        <v>0</v>
      </c>
      <c r="AK39" s="220">
        <v>0</v>
      </c>
      <c r="AL39" s="220">
        <v>0</v>
      </c>
      <c r="AM39" s="220">
        <v>0</v>
      </c>
      <c r="AN39" s="220">
        <v>0</v>
      </c>
      <c r="AO39" s="220">
        <v>0</v>
      </c>
      <c r="AP39" s="220">
        <v>0</v>
      </c>
      <c r="AQ39" s="220">
        <v>0</v>
      </c>
      <c r="AR39" s="220">
        <v>0</v>
      </c>
      <c r="AS39" s="220">
        <v>0</v>
      </c>
      <c r="AT39" s="220">
        <f t="shared" si="2"/>
        <v>4.804871199232</v>
      </c>
      <c r="AU39" s="220">
        <v>0</v>
      </c>
      <c r="AV39" s="220">
        <v>0</v>
      </c>
      <c r="AW39" s="220">
        <v>4.804871199232</v>
      </c>
      <c r="AX39" s="220">
        <v>0</v>
      </c>
    </row>
    <row r="40" spans="1:50" ht="30" customHeight="1">
      <c r="A40" s="195" t="s">
        <v>94</v>
      </c>
      <c r="B40" s="232" t="s">
        <v>95</v>
      </c>
      <c r="C40" s="158" t="s">
        <v>39</v>
      </c>
      <c r="D40" s="158">
        <v>2024</v>
      </c>
      <c r="E40" s="159">
        <v>2024</v>
      </c>
      <c r="F40" s="158" t="s">
        <v>39</v>
      </c>
      <c r="G40" s="158" t="s">
        <v>39</v>
      </c>
      <c r="H40" s="158" t="s">
        <v>39</v>
      </c>
      <c r="I40" s="220">
        <v>5.196948689089332</v>
      </c>
      <c r="J40" s="228">
        <f t="shared" si="0"/>
        <v>5.196948689089332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220">
        <v>0</v>
      </c>
      <c r="AD40" s="220">
        <v>0</v>
      </c>
      <c r="AE40" s="220">
        <v>0</v>
      </c>
      <c r="AF40" s="220">
        <v>0</v>
      </c>
      <c r="AG40" s="220">
        <v>0</v>
      </c>
      <c r="AH40" s="220">
        <v>0</v>
      </c>
      <c r="AI40" s="220">
        <v>0</v>
      </c>
      <c r="AJ40" s="220"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5.196948689089332</v>
      </c>
      <c r="AP40" s="220">
        <v>0</v>
      </c>
      <c r="AQ40" s="220">
        <v>0</v>
      </c>
      <c r="AR40" s="220">
        <v>5.196948689089332</v>
      </c>
      <c r="AS40" s="220">
        <v>0</v>
      </c>
      <c r="AT40" s="220">
        <f t="shared" si="2"/>
        <v>5.196948689089332</v>
      </c>
      <c r="AU40" s="220">
        <v>0</v>
      </c>
      <c r="AV40" s="220">
        <v>0</v>
      </c>
      <c r="AW40" s="220">
        <v>5.196948689089332</v>
      </c>
      <c r="AX40" s="220">
        <v>0</v>
      </c>
    </row>
    <row r="41" spans="1:50" ht="30" customHeight="1">
      <c r="A41" s="195" t="s">
        <v>96</v>
      </c>
      <c r="B41" s="229" t="s">
        <v>97</v>
      </c>
      <c r="C41" s="158" t="s">
        <v>38</v>
      </c>
      <c r="D41" s="70">
        <v>2020</v>
      </c>
      <c r="E41" s="160">
        <v>2024</v>
      </c>
      <c r="F41" s="158" t="s">
        <v>39</v>
      </c>
      <c r="G41" s="158" t="s">
        <v>39</v>
      </c>
      <c r="H41" s="158" t="s">
        <v>39</v>
      </c>
      <c r="I41" s="220">
        <v>93.81503395902716</v>
      </c>
      <c r="J41" s="228">
        <f t="shared" si="0"/>
        <v>93.81503395902716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  <c r="P41" s="220">
        <v>0</v>
      </c>
      <c r="Q41" s="220">
        <v>0</v>
      </c>
      <c r="R41" s="220">
        <v>0</v>
      </c>
      <c r="S41" s="220">
        <v>0</v>
      </c>
      <c r="T41" s="220">
        <v>0</v>
      </c>
      <c r="U41" s="220">
        <v>5.31694696</v>
      </c>
      <c r="V41" s="220">
        <v>0</v>
      </c>
      <c r="W41" s="220">
        <v>0</v>
      </c>
      <c r="X41" s="220">
        <v>5.31694696</v>
      </c>
      <c r="Y41" s="220">
        <v>0</v>
      </c>
      <c r="Z41" s="220">
        <v>5.791</v>
      </c>
      <c r="AA41" s="220">
        <v>0</v>
      </c>
      <c r="AB41" s="220">
        <v>0</v>
      </c>
      <c r="AC41" s="220">
        <v>5.791</v>
      </c>
      <c r="AD41" s="220">
        <v>0</v>
      </c>
      <c r="AE41" s="220">
        <v>37.9482499136</v>
      </c>
      <c r="AF41" s="220">
        <v>0</v>
      </c>
      <c r="AG41" s="220">
        <v>0</v>
      </c>
      <c r="AH41" s="220">
        <v>37.9482499136</v>
      </c>
      <c r="AI41" s="220">
        <v>0</v>
      </c>
      <c r="AJ41" s="220">
        <v>7.945571712532481</v>
      </c>
      <c r="AK41" s="220">
        <v>0</v>
      </c>
      <c r="AL41" s="220">
        <v>0</v>
      </c>
      <c r="AM41" s="220">
        <v>7.945571712532481</v>
      </c>
      <c r="AN41" s="220">
        <v>0</v>
      </c>
      <c r="AO41" s="220">
        <v>38.64513864889468</v>
      </c>
      <c r="AP41" s="220">
        <v>0</v>
      </c>
      <c r="AQ41" s="220">
        <v>0</v>
      </c>
      <c r="AR41" s="220">
        <v>38.64513864889468</v>
      </c>
      <c r="AS41" s="220">
        <v>0</v>
      </c>
      <c r="AT41" s="220">
        <f t="shared" si="2"/>
        <v>95.64690723502716</v>
      </c>
      <c r="AU41" s="220">
        <v>0</v>
      </c>
      <c r="AV41" s="220">
        <v>0</v>
      </c>
      <c r="AW41" s="220">
        <v>95.64690723502716</v>
      </c>
      <c r="AX41" s="220">
        <v>0</v>
      </c>
    </row>
    <row r="42" spans="1:50" s="32" customFormat="1" ht="15" customHeight="1">
      <c r="A42" s="68" t="s">
        <v>98</v>
      </c>
      <c r="B42" s="69" t="s">
        <v>99</v>
      </c>
      <c r="C42" s="70" t="s">
        <v>38</v>
      </c>
      <c r="D42" s="70">
        <v>2020</v>
      </c>
      <c r="E42" s="160">
        <v>2024</v>
      </c>
      <c r="F42" s="70" t="s">
        <v>39</v>
      </c>
      <c r="G42" s="70" t="s">
        <v>39</v>
      </c>
      <c r="H42" s="70" t="s">
        <v>39</v>
      </c>
      <c r="I42" s="71">
        <v>93.81503395902716</v>
      </c>
      <c r="J42" s="162">
        <f t="shared" si="0"/>
        <v>93.81503395902716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5.31694696</v>
      </c>
      <c r="V42" s="71">
        <v>0</v>
      </c>
      <c r="W42" s="71">
        <v>0</v>
      </c>
      <c r="X42" s="71">
        <v>5.31694696</v>
      </c>
      <c r="Y42" s="71">
        <v>0</v>
      </c>
      <c r="Z42" s="71">
        <v>5.791</v>
      </c>
      <c r="AA42" s="71">
        <v>0</v>
      </c>
      <c r="AB42" s="71">
        <v>0</v>
      </c>
      <c r="AC42" s="71">
        <v>5.791</v>
      </c>
      <c r="AD42" s="71">
        <v>0</v>
      </c>
      <c r="AE42" s="71">
        <v>37.9482499136</v>
      </c>
      <c r="AF42" s="71">
        <v>0</v>
      </c>
      <c r="AG42" s="71">
        <v>0</v>
      </c>
      <c r="AH42" s="71">
        <v>37.9482499136</v>
      </c>
      <c r="AI42" s="71">
        <v>0</v>
      </c>
      <c r="AJ42" s="71">
        <v>7.945571712532481</v>
      </c>
      <c r="AK42" s="71">
        <v>0</v>
      </c>
      <c r="AL42" s="71">
        <v>0</v>
      </c>
      <c r="AM42" s="71">
        <v>7.945571712532481</v>
      </c>
      <c r="AN42" s="71">
        <v>0</v>
      </c>
      <c r="AO42" s="71">
        <v>38.64513864889468</v>
      </c>
      <c r="AP42" s="71">
        <v>0</v>
      </c>
      <c r="AQ42" s="71">
        <v>0</v>
      </c>
      <c r="AR42" s="71">
        <v>38.64513864889468</v>
      </c>
      <c r="AS42" s="71">
        <v>0</v>
      </c>
      <c r="AT42" s="71">
        <f t="shared" si="2"/>
        <v>95.64690723502716</v>
      </c>
      <c r="AU42" s="71">
        <v>0</v>
      </c>
      <c r="AV42" s="71">
        <v>0</v>
      </c>
      <c r="AW42" s="71">
        <v>95.64690723502716</v>
      </c>
      <c r="AX42" s="71">
        <v>0</v>
      </c>
    </row>
    <row r="43" spans="1:50" s="32" customFormat="1" ht="15" customHeight="1">
      <c r="A43" s="68" t="s">
        <v>100</v>
      </c>
      <c r="B43" s="173" t="s">
        <v>101</v>
      </c>
      <c r="C43" s="70" t="s">
        <v>38</v>
      </c>
      <c r="D43" s="70">
        <v>2022</v>
      </c>
      <c r="E43" s="160">
        <v>2024</v>
      </c>
      <c r="F43" s="70" t="s">
        <v>39</v>
      </c>
      <c r="G43" s="70" t="s">
        <v>39</v>
      </c>
      <c r="H43" s="70" t="s">
        <v>39</v>
      </c>
      <c r="I43" s="71">
        <v>59.07771972164609</v>
      </c>
      <c r="J43" s="162">
        <f t="shared" si="0"/>
        <v>59.07771972164609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29.75583728</v>
      </c>
      <c r="AF43" s="71">
        <v>0</v>
      </c>
      <c r="AG43" s="71">
        <v>0</v>
      </c>
      <c r="AH43" s="71">
        <v>29.75583728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29.321882441646085</v>
      </c>
      <c r="AP43" s="71">
        <v>0</v>
      </c>
      <c r="AQ43" s="71">
        <v>0</v>
      </c>
      <c r="AR43" s="71">
        <v>29.321882441646085</v>
      </c>
      <c r="AS43" s="71">
        <v>0</v>
      </c>
      <c r="AT43" s="71">
        <f t="shared" si="2"/>
        <v>59.07771972164609</v>
      </c>
      <c r="AU43" s="71">
        <v>0</v>
      </c>
      <c r="AV43" s="71">
        <v>0</v>
      </c>
      <c r="AW43" s="71">
        <v>59.07771972164609</v>
      </c>
      <c r="AX43" s="71">
        <v>0</v>
      </c>
    </row>
    <row r="44" spans="1:50" ht="21" customHeight="1">
      <c r="A44" s="195" t="s">
        <v>102</v>
      </c>
      <c r="B44" s="242" t="s">
        <v>103</v>
      </c>
      <c r="C44" s="158" t="s">
        <v>39</v>
      </c>
      <c r="D44" s="158">
        <v>2022</v>
      </c>
      <c r="E44" s="159">
        <v>2022</v>
      </c>
      <c r="F44" s="220">
        <v>0</v>
      </c>
      <c r="G44" s="220">
        <v>28.611382</v>
      </c>
      <c r="H44" s="158">
        <v>2021</v>
      </c>
      <c r="I44" s="220">
        <v>29.75583728</v>
      </c>
      <c r="J44" s="228">
        <f t="shared" si="0"/>
        <v>29.75583728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20">
        <v>0</v>
      </c>
      <c r="U44" s="220">
        <v>0</v>
      </c>
      <c r="V44" s="220">
        <v>0</v>
      </c>
      <c r="W44" s="220">
        <v>0</v>
      </c>
      <c r="X44" s="220">
        <v>0</v>
      </c>
      <c r="Y44" s="220">
        <v>0</v>
      </c>
      <c r="Z44" s="220">
        <v>0</v>
      </c>
      <c r="AA44" s="220">
        <v>0</v>
      </c>
      <c r="AB44" s="220">
        <v>0</v>
      </c>
      <c r="AC44" s="220">
        <v>0</v>
      </c>
      <c r="AD44" s="220">
        <v>0</v>
      </c>
      <c r="AE44" s="220">
        <v>29.75583728</v>
      </c>
      <c r="AF44" s="220">
        <v>0</v>
      </c>
      <c r="AG44" s="220">
        <v>0</v>
      </c>
      <c r="AH44" s="220">
        <v>29.75583728</v>
      </c>
      <c r="AI44" s="220">
        <v>0</v>
      </c>
      <c r="AJ44" s="220">
        <v>0</v>
      </c>
      <c r="AK44" s="220">
        <v>0</v>
      </c>
      <c r="AL44" s="220">
        <v>0</v>
      </c>
      <c r="AM44" s="220">
        <v>0</v>
      </c>
      <c r="AN44" s="220">
        <v>0</v>
      </c>
      <c r="AO44" s="220">
        <v>0</v>
      </c>
      <c r="AP44" s="220">
        <v>0</v>
      </c>
      <c r="AQ44" s="220">
        <v>0</v>
      </c>
      <c r="AR44" s="220">
        <v>0</v>
      </c>
      <c r="AS44" s="220">
        <v>0</v>
      </c>
      <c r="AT44" s="220">
        <f t="shared" si="2"/>
        <v>29.75583728</v>
      </c>
      <c r="AU44" s="220">
        <v>0</v>
      </c>
      <c r="AV44" s="220">
        <v>0</v>
      </c>
      <c r="AW44" s="220">
        <v>29.75583728</v>
      </c>
      <c r="AX44" s="220">
        <v>0</v>
      </c>
    </row>
    <row r="45" spans="1:50" ht="42.75" customHeight="1">
      <c r="A45" s="195" t="s">
        <v>104</v>
      </c>
      <c r="B45" s="243" t="s">
        <v>105</v>
      </c>
      <c r="C45" s="158" t="s">
        <v>39</v>
      </c>
      <c r="D45" s="158">
        <v>2024</v>
      </c>
      <c r="E45" s="159">
        <v>2024</v>
      </c>
      <c r="F45" s="158" t="s">
        <v>39</v>
      </c>
      <c r="G45" s="158" t="s">
        <v>39</v>
      </c>
      <c r="H45" s="158" t="s">
        <v>39</v>
      </c>
      <c r="I45" s="220">
        <v>29.321882441646085</v>
      </c>
      <c r="J45" s="228">
        <f t="shared" si="0"/>
        <v>29.321882441646085</v>
      </c>
      <c r="K45" s="220">
        <v>0</v>
      </c>
      <c r="L45" s="220">
        <v>0</v>
      </c>
      <c r="M45" s="220">
        <v>0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v>0</v>
      </c>
      <c r="AA45" s="220">
        <v>0</v>
      </c>
      <c r="AB45" s="220">
        <v>0</v>
      </c>
      <c r="AC45" s="220">
        <v>0</v>
      </c>
      <c r="AD45" s="220">
        <v>0</v>
      </c>
      <c r="AE45" s="220">
        <v>0</v>
      </c>
      <c r="AF45" s="220">
        <v>0</v>
      </c>
      <c r="AG45" s="220">
        <v>0</v>
      </c>
      <c r="AH45" s="220">
        <v>0</v>
      </c>
      <c r="AI45" s="220">
        <v>0</v>
      </c>
      <c r="AJ45" s="220">
        <v>0</v>
      </c>
      <c r="AK45" s="220">
        <v>0</v>
      </c>
      <c r="AL45" s="220">
        <v>0</v>
      </c>
      <c r="AM45" s="220">
        <v>0</v>
      </c>
      <c r="AN45" s="220">
        <v>0</v>
      </c>
      <c r="AO45" s="220">
        <v>29.321882441646085</v>
      </c>
      <c r="AP45" s="220">
        <v>0</v>
      </c>
      <c r="AQ45" s="220">
        <v>0</v>
      </c>
      <c r="AR45" s="220">
        <v>29.321882441646085</v>
      </c>
      <c r="AS45" s="220">
        <v>0</v>
      </c>
      <c r="AT45" s="220">
        <f t="shared" si="2"/>
        <v>29.321882441646085</v>
      </c>
      <c r="AU45" s="220">
        <v>0</v>
      </c>
      <c r="AV45" s="220">
        <v>0</v>
      </c>
      <c r="AW45" s="220">
        <v>29.321882441646085</v>
      </c>
      <c r="AX45" s="220">
        <v>0</v>
      </c>
    </row>
    <row r="46" spans="1:50" s="32" customFormat="1" ht="19.5" customHeight="1">
      <c r="A46" s="68" t="s">
        <v>106</v>
      </c>
      <c r="B46" s="173" t="s">
        <v>107</v>
      </c>
      <c r="C46" s="70" t="s">
        <v>38</v>
      </c>
      <c r="D46" s="70">
        <v>2020</v>
      </c>
      <c r="E46" s="160">
        <v>2024</v>
      </c>
      <c r="F46" s="70" t="s">
        <v>39</v>
      </c>
      <c r="G46" s="70" t="s">
        <v>39</v>
      </c>
      <c r="H46" s="70" t="s">
        <v>39</v>
      </c>
      <c r="I46" s="71">
        <v>34.73731423738107</v>
      </c>
      <c r="J46" s="162">
        <f t="shared" si="0"/>
        <v>34.73731423738107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5.31694696</v>
      </c>
      <c r="V46" s="71">
        <v>0</v>
      </c>
      <c r="W46" s="71">
        <v>0</v>
      </c>
      <c r="X46" s="71">
        <v>5.31694696</v>
      </c>
      <c r="Y46" s="71">
        <v>0</v>
      </c>
      <c r="Z46" s="71">
        <v>5.791</v>
      </c>
      <c r="AA46" s="71">
        <v>0</v>
      </c>
      <c r="AB46" s="71">
        <v>0</v>
      </c>
      <c r="AC46" s="71">
        <v>5.791</v>
      </c>
      <c r="AD46" s="71">
        <v>0</v>
      </c>
      <c r="AE46" s="71">
        <v>8.1924126336</v>
      </c>
      <c r="AF46" s="71">
        <v>0</v>
      </c>
      <c r="AG46" s="71">
        <v>0</v>
      </c>
      <c r="AH46" s="71">
        <v>8.1924126336</v>
      </c>
      <c r="AI46" s="71">
        <v>0</v>
      </c>
      <c r="AJ46" s="71">
        <v>7.945571712532481</v>
      </c>
      <c r="AK46" s="71">
        <v>0</v>
      </c>
      <c r="AL46" s="71">
        <v>0</v>
      </c>
      <c r="AM46" s="71">
        <v>7.945571712532481</v>
      </c>
      <c r="AN46" s="71">
        <v>0</v>
      </c>
      <c r="AO46" s="71">
        <v>9.323256207248592</v>
      </c>
      <c r="AP46" s="71">
        <v>0</v>
      </c>
      <c r="AQ46" s="71">
        <v>0</v>
      </c>
      <c r="AR46" s="71">
        <v>9.323256207248592</v>
      </c>
      <c r="AS46" s="71">
        <v>0</v>
      </c>
      <c r="AT46" s="71">
        <f t="shared" si="2"/>
        <v>36.569187513381074</v>
      </c>
      <c r="AU46" s="71">
        <v>0</v>
      </c>
      <c r="AV46" s="71">
        <v>0</v>
      </c>
      <c r="AW46" s="71">
        <v>36.569187513381074</v>
      </c>
      <c r="AX46" s="71">
        <v>0</v>
      </c>
    </row>
    <row r="47" spans="1:50" ht="19.5" customHeight="1">
      <c r="A47" s="195" t="s">
        <v>108</v>
      </c>
      <c r="B47" s="243" t="s">
        <v>109</v>
      </c>
      <c r="C47" s="158" t="s">
        <v>39</v>
      </c>
      <c r="D47" s="158">
        <v>2020</v>
      </c>
      <c r="E47" s="159">
        <v>2020</v>
      </c>
      <c r="F47" s="158" t="s">
        <v>39</v>
      </c>
      <c r="G47" s="158" t="s">
        <v>39</v>
      </c>
      <c r="H47" s="158" t="s">
        <v>39</v>
      </c>
      <c r="I47" s="220">
        <v>3.4850736839999996</v>
      </c>
      <c r="J47" s="228">
        <f t="shared" si="0"/>
        <v>3.4850736839999996</v>
      </c>
      <c r="K47" s="220">
        <v>0</v>
      </c>
      <c r="L47" s="220">
        <v>0</v>
      </c>
      <c r="M47" s="220">
        <v>0</v>
      </c>
      <c r="N47" s="220">
        <v>0</v>
      </c>
      <c r="O47" s="220">
        <v>0</v>
      </c>
      <c r="P47" s="220">
        <v>0</v>
      </c>
      <c r="Q47" s="220">
        <v>0</v>
      </c>
      <c r="R47" s="220">
        <v>0</v>
      </c>
      <c r="S47" s="220">
        <v>0</v>
      </c>
      <c r="T47" s="220">
        <v>0</v>
      </c>
      <c r="U47" s="220">
        <v>5.31694696</v>
      </c>
      <c r="V47" s="220">
        <v>0</v>
      </c>
      <c r="W47" s="220">
        <v>0</v>
      </c>
      <c r="X47" s="220">
        <v>5.31694696</v>
      </c>
      <c r="Y47" s="220">
        <v>0</v>
      </c>
      <c r="Z47" s="220">
        <v>0</v>
      </c>
      <c r="AA47" s="220">
        <v>0</v>
      </c>
      <c r="AB47" s="220">
        <v>0</v>
      </c>
      <c r="AC47" s="220">
        <v>0</v>
      </c>
      <c r="AD47" s="220">
        <v>0</v>
      </c>
      <c r="AE47" s="220">
        <v>0</v>
      </c>
      <c r="AF47" s="220">
        <v>0</v>
      </c>
      <c r="AG47" s="220">
        <v>0</v>
      </c>
      <c r="AH47" s="220">
        <v>0</v>
      </c>
      <c r="AI47" s="220">
        <v>0</v>
      </c>
      <c r="AJ47" s="220">
        <v>0</v>
      </c>
      <c r="AK47" s="220">
        <v>0</v>
      </c>
      <c r="AL47" s="220">
        <v>0</v>
      </c>
      <c r="AM47" s="220">
        <v>0</v>
      </c>
      <c r="AN47" s="220">
        <v>0</v>
      </c>
      <c r="AO47" s="220">
        <v>0</v>
      </c>
      <c r="AP47" s="220">
        <v>0</v>
      </c>
      <c r="AQ47" s="220">
        <v>0</v>
      </c>
      <c r="AR47" s="220">
        <v>0</v>
      </c>
      <c r="AS47" s="220">
        <v>0</v>
      </c>
      <c r="AT47" s="220">
        <f t="shared" si="2"/>
        <v>5.31694696</v>
      </c>
      <c r="AU47" s="220">
        <v>0</v>
      </c>
      <c r="AV47" s="220">
        <v>0</v>
      </c>
      <c r="AW47" s="220">
        <v>5.31694696</v>
      </c>
      <c r="AX47" s="220">
        <v>0</v>
      </c>
    </row>
    <row r="48" spans="1:50" ht="19.5" customHeight="1">
      <c r="A48" s="195" t="s">
        <v>110</v>
      </c>
      <c r="B48" s="244" t="s">
        <v>111</v>
      </c>
      <c r="C48" s="158" t="s">
        <v>39</v>
      </c>
      <c r="D48" s="158">
        <v>2021</v>
      </c>
      <c r="E48" s="159">
        <v>2021</v>
      </c>
      <c r="F48" s="220">
        <v>0</v>
      </c>
      <c r="G48" s="220">
        <v>0</v>
      </c>
      <c r="H48" s="158" t="s">
        <v>39</v>
      </c>
      <c r="I48" s="220">
        <v>0</v>
      </c>
      <c r="J48" s="228">
        <f t="shared" si="0"/>
        <v>0</v>
      </c>
      <c r="K48" s="220">
        <v>0</v>
      </c>
      <c r="L48" s="220">
        <v>0</v>
      </c>
      <c r="M48" s="220">
        <v>0</v>
      </c>
      <c r="N48" s="220">
        <v>0</v>
      </c>
      <c r="O48" s="220">
        <v>0</v>
      </c>
      <c r="P48" s="220">
        <v>0</v>
      </c>
      <c r="Q48" s="220">
        <v>0</v>
      </c>
      <c r="R48" s="220">
        <v>0</v>
      </c>
      <c r="S48" s="220">
        <v>0</v>
      </c>
      <c r="T48" s="220">
        <v>0</v>
      </c>
      <c r="U48" s="220">
        <v>0</v>
      </c>
      <c r="V48" s="220">
        <v>0</v>
      </c>
      <c r="W48" s="220">
        <v>0</v>
      </c>
      <c r="X48" s="220">
        <v>0</v>
      </c>
      <c r="Y48" s="220">
        <v>0</v>
      </c>
      <c r="Z48" s="220">
        <v>0</v>
      </c>
      <c r="AA48" s="220">
        <v>0</v>
      </c>
      <c r="AB48" s="220">
        <v>0</v>
      </c>
      <c r="AC48" s="220">
        <v>0</v>
      </c>
      <c r="AD48" s="220">
        <v>0</v>
      </c>
      <c r="AE48" s="220">
        <v>0</v>
      </c>
      <c r="AF48" s="220">
        <v>0</v>
      </c>
      <c r="AG48" s="220">
        <v>0</v>
      </c>
      <c r="AH48" s="220">
        <v>0</v>
      </c>
      <c r="AI48" s="220">
        <v>0</v>
      </c>
      <c r="AJ48" s="220">
        <v>0</v>
      </c>
      <c r="AK48" s="220">
        <v>0</v>
      </c>
      <c r="AL48" s="220">
        <v>0</v>
      </c>
      <c r="AM48" s="220">
        <v>0</v>
      </c>
      <c r="AN48" s="220">
        <v>0</v>
      </c>
      <c r="AO48" s="220">
        <v>0</v>
      </c>
      <c r="AP48" s="220">
        <v>0</v>
      </c>
      <c r="AQ48" s="220">
        <v>0</v>
      </c>
      <c r="AR48" s="220">
        <v>0</v>
      </c>
      <c r="AS48" s="220">
        <v>0</v>
      </c>
      <c r="AT48" s="220">
        <f t="shared" si="2"/>
        <v>0</v>
      </c>
      <c r="AU48" s="220">
        <v>0</v>
      </c>
      <c r="AV48" s="220">
        <v>0</v>
      </c>
      <c r="AW48" s="220">
        <v>0</v>
      </c>
      <c r="AX48" s="220">
        <v>0</v>
      </c>
    </row>
    <row r="49" spans="1:50" ht="32.25" customHeight="1">
      <c r="A49" s="195" t="s">
        <v>112</v>
      </c>
      <c r="B49" s="242" t="s">
        <v>113</v>
      </c>
      <c r="C49" s="158" t="s">
        <v>39</v>
      </c>
      <c r="D49" s="158">
        <v>2021</v>
      </c>
      <c r="E49" s="159">
        <v>2021</v>
      </c>
      <c r="F49" s="220">
        <v>0</v>
      </c>
      <c r="G49" s="220">
        <v>5.791</v>
      </c>
      <c r="H49" s="158">
        <v>2021</v>
      </c>
      <c r="I49" s="220">
        <v>5.791</v>
      </c>
      <c r="J49" s="228">
        <f t="shared" si="0"/>
        <v>5.791</v>
      </c>
      <c r="K49" s="220">
        <v>0</v>
      </c>
      <c r="L49" s="220">
        <v>0</v>
      </c>
      <c r="M49" s="220"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  <c r="S49" s="220">
        <v>0</v>
      </c>
      <c r="T49" s="220">
        <v>0</v>
      </c>
      <c r="U49" s="220">
        <v>0</v>
      </c>
      <c r="V49" s="220">
        <v>0</v>
      </c>
      <c r="W49" s="220">
        <v>0</v>
      </c>
      <c r="X49" s="220">
        <v>0</v>
      </c>
      <c r="Y49" s="220">
        <v>0</v>
      </c>
      <c r="Z49" s="220">
        <v>5.791</v>
      </c>
      <c r="AA49" s="220">
        <v>0</v>
      </c>
      <c r="AB49" s="220">
        <v>0</v>
      </c>
      <c r="AC49" s="220">
        <v>5.791</v>
      </c>
      <c r="AD49" s="220">
        <v>0</v>
      </c>
      <c r="AE49" s="220">
        <v>0</v>
      </c>
      <c r="AF49" s="220">
        <v>0</v>
      </c>
      <c r="AG49" s="220">
        <v>0</v>
      </c>
      <c r="AH49" s="220">
        <v>0</v>
      </c>
      <c r="AI49" s="220">
        <v>0</v>
      </c>
      <c r="AJ49" s="220">
        <v>0</v>
      </c>
      <c r="AK49" s="220">
        <v>0</v>
      </c>
      <c r="AL49" s="220">
        <v>0</v>
      </c>
      <c r="AM49" s="220">
        <v>0</v>
      </c>
      <c r="AN49" s="220">
        <v>0</v>
      </c>
      <c r="AO49" s="220">
        <v>0</v>
      </c>
      <c r="AP49" s="220">
        <v>0</v>
      </c>
      <c r="AQ49" s="220">
        <v>0</v>
      </c>
      <c r="AR49" s="220">
        <v>0</v>
      </c>
      <c r="AS49" s="220">
        <v>0</v>
      </c>
      <c r="AT49" s="220">
        <f t="shared" si="2"/>
        <v>5.791</v>
      </c>
      <c r="AU49" s="220">
        <v>0</v>
      </c>
      <c r="AV49" s="220">
        <v>0</v>
      </c>
      <c r="AW49" s="220">
        <v>5.791</v>
      </c>
      <c r="AX49" s="220">
        <v>0</v>
      </c>
    </row>
    <row r="50" spans="1:50" ht="20.25" customHeight="1">
      <c r="A50" s="195" t="s">
        <v>114</v>
      </c>
      <c r="B50" s="244" t="s">
        <v>115</v>
      </c>
      <c r="C50" s="158" t="s">
        <v>39</v>
      </c>
      <c r="D50" s="158">
        <v>2023</v>
      </c>
      <c r="E50" s="159">
        <v>2023</v>
      </c>
      <c r="F50" s="158" t="s">
        <v>39</v>
      </c>
      <c r="G50" s="158" t="s">
        <v>39</v>
      </c>
      <c r="H50" s="158" t="s">
        <v>39</v>
      </c>
      <c r="I50" s="220">
        <v>7.945571712532481</v>
      </c>
      <c r="J50" s="228">
        <f t="shared" si="0"/>
        <v>7.945571712532481</v>
      </c>
      <c r="K50" s="220">
        <v>0</v>
      </c>
      <c r="L50" s="220">
        <v>0</v>
      </c>
      <c r="M50" s="220">
        <v>0</v>
      </c>
      <c r="N50" s="220">
        <v>0</v>
      </c>
      <c r="O50" s="220">
        <v>0</v>
      </c>
      <c r="P50" s="220">
        <v>0</v>
      </c>
      <c r="Q50" s="220">
        <v>0</v>
      </c>
      <c r="R50" s="220">
        <v>0</v>
      </c>
      <c r="S50" s="220">
        <v>0</v>
      </c>
      <c r="T50" s="220">
        <v>0</v>
      </c>
      <c r="U50" s="220">
        <v>0</v>
      </c>
      <c r="V50" s="220">
        <v>0</v>
      </c>
      <c r="W50" s="220">
        <v>0</v>
      </c>
      <c r="X50" s="220">
        <v>0</v>
      </c>
      <c r="Y50" s="220">
        <v>0</v>
      </c>
      <c r="Z50" s="220">
        <v>0</v>
      </c>
      <c r="AA50" s="220">
        <v>0</v>
      </c>
      <c r="AB50" s="220">
        <v>0</v>
      </c>
      <c r="AC50" s="220">
        <v>0</v>
      </c>
      <c r="AD50" s="220">
        <v>0</v>
      </c>
      <c r="AE50" s="220">
        <v>0</v>
      </c>
      <c r="AF50" s="220">
        <v>0</v>
      </c>
      <c r="AG50" s="220">
        <v>0</v>
      </c>
      <c r="AH50" s="220">
        <v>0</v>
      </c>
      <c r="AI50" s="220">
        <v>0</v>
      </c>
      <c r="AJ50" s="220">
        <v>7.945571712532481</v>
      </c>
      <c r="AK50" s="220">
        <v>0</v>
      </c>
      <c r="AL50" s="220">
        <v>0</v>
      </c>
      <c r="AM50" s="220">
        <v>7.945571712532481</v>
      </c>
      <c r="AN50" s="220">
        <v>0</v>
      </c>
      <c r="AO50" s="220">
        <v>0</v>
      </c>
      <c r="AP50" s="220">
        <v>0</v>
      </c>
      <c r="AQ50" s="220">
        <v>0</v>
      </c>
      <c r="AR50" s="220">
        <v>0</v>
      </c>
      <c r="AS50" s="220">
        <v>0</v>
      </c>
      <c r="AT50" s="220">
        <f t="shared" si="2"/>
        <v>7.945571712532481</v>
      </c>
      <c r="AU50" s="220">
        <v>0</v>
      </c>
      <c r="AV50" s="220">
        <v>0</v>
      </c>
      <c r="AW50" s="220">
        <v>7.945571712532481</v>
      </c>
      <c r="AX50" s="220">
        <v>0</v>
      </c>
    </row>
    <row r="51" spans="1:50" ht="19.5" customHeight="1">
      <c r="A51" s="195" t="s">
        <v>116</v>
      </c>
      <c r="B51" s="243" t="s">
        <v>117</v>
      </c>
      <c r="C51" s="158" t="s">
        <v>39</v>
      </c>
      <c r="D51" s="158">
        <v>2022</v>
      </c>
      <c r="E51" s="159">
        <v>2022</v>
      </c>
      <c r="F51" s="158" t="s">
        <v>39</v>
      </c>
      <c r="G51" s="158" t="s">
        <v>39</v>
      </c>
      <c r="H51" s="158" t="s">
        <v>39</v>
      </c>
      <c r="I51" s="220">
        <v>8.1924126336</v>
      </c>
      <c r="J51" s="228">
        <f t="shared" si="0"/>
        <v>8.1924126336</v>
      </c>
      <c r="K51" s="220">
        <v>0</v>
      </c>
      <c r="L51" s="220">
        <v>0</v>
      </c>
      <c r="M51" s="220">
        <v>0</v>
      </c>
      <c r="N51" s="220">
        <v>0</v>
      </c>
      <c r="O51" s="220">
        <v>0</v>
      </c>
      <c r="P51" s="220">
        <v>0</v>
      </c>
      <c r="Q51" s="220">
        <v>0</v>
      </c>
      <c r="R51" s="220">
        <v>0</v>
      </c>
      <c r="S51" s="220">
        <v>0</v>
      </c>
      <c r="T51" s="220">
        <v>0</v>
      </c>
      <c r="U51" s="220">
        <v>0</v>
      </c>
      <c r="V51" s="220">
        <v>0</v>
      </c>
      <c r="W51" s="220">
        <v>0</v>
      </c>
      <c r="X51" s="220">
        <v>0</v>
      </c>
      <c r="Y51" s="220">
        <v>0</v>
      </c>
      <c r="Z51" s="220">
        <v>0</v>
      </c>
      <c r="AA51" s="220">
        <v>0</v>
      </c>
      <c r="AB51" s="220">
        <v>0</v>
      </c>
      <c r="AC51" s="220">
        <v>0</v>
      </c>
      <c r="AD51" s="220">
        <v>0</v>
      </c>
      <c r="AE51" s="220">
        <v>8.1924126336</v>
      </c>
      <c r="AF51" s="220">
        <v>0</v>
      </c>
      <c r="AG51" s="220">
        <v>0</v>
      </c>
      <c r="AH51" s="220">
        <v>8.1924126336</v>
      </c>
      <c r="AI51" s="220">
        <v>0</v>
      </c>
      <c r="AJ51" s="220">
        <v>0</v>
      </c>
      <c r="AK51" s="220">
        <v>0</v>
      </c>
      <c r="AL51" s="220">
        <v>0</v>
      </c>
      <c r="AM51" s="220">
        <v>0</v>
      </c>
      <c r="AN51" s="220">
        <v>0</v>
      </c>
      <c r="AO51" s="220">
        <v>0</v>
      </c>
      <c r="AP51" s="220">
        <v>0</v>
      </c>
      <c r="AQ51" s="220">
        <v>0</v>
      </c>
      <c r="AR51" s="220">
        <v>0</v>
      </c>
      <c r="AS51" s="220">
        <v>0</v>
      </c>
      <c r="AT51" s="220">
        <f t="shared" si="2"/>
        <v>8.1924126336</v>
      </c>
      <c r="AU51" s="220">
        <v>0</v>
      </c>
      <c r="AV51" s="220">
        <v>0</v>
      </c>
      <c r="AW51" s="220">
        <v>8.1924126336</v>
      </c>
      <c r="AX51" s="220">
        <v>0</v>
      </c>
    </row>
    <row r="52" spans="1:50" ht="19.5" customHeight="1">
      <c r="A52" s="195" t="s">
        <v>118</v>
      </c>
      <c r="B52" s="243" t="s">
        <v>119</v>
      </c>
      <c r="C52" s="158" t="s">
        <v>39</v>
      </c>
      <c r="D52" s="158">
        <v>2024</v>
      </c>
      <c r="E52" s="159">
        <v>2024</v>
      </c>
      <c r="F52" s="158" t="s">
        <v>39</v>
      </c>
      <c r="G52" s="158" t="s">
        <v>39</v>
      </c>
      <c r="H52" s="158" t="s">
        <v>39</v>
      </c>
      <c r="I52" s="220">
        <v>9.323256207248592</v>
      </c>
      <c r="J52" s="228">
        <f t="shared" si="0"/>
        <v>9.323256207248592</v>
      </c>
      <c r="K52" s="220">
        <v>0</v>
      </c>
      <c r="L52" s="220">
        <v>0</v>
      </c>
      <c r="M52" s="220">
        <v>0</v>
      </c>
      <c r="N52" s="220">
        <v>0</v>
      </c>
      <c r="O52" s="220">
        <v>0</v>
      </c>
      <c r="P52" s="220">
        <v>0</v>
      </c>
      <c r="Q52" s="220">
        <v>0</v>
      </c>
      <c r="R52" s="220">
        <v>0</v>
      </c>
      <c r="S52" s="220">
        <v>0</v>
      </c>
      <c r="T52" s="220">
        <v>0</v>
      </c>
      <c r="U52" s="220">
        <v>0</v>
      </c>
      <c r="V52" s="220">
        <v>0</v>
      </c>
      <c r="W52" s="220">
        <v>0</v>
      </c>
      <c r="X52" s="220">
        <v>0</v>
      </c>
      <c r="Y52" s="220">
        <v>0</v>
      </c>
      <c r="Z52" s="220">
        <v>0</v>
      </c>
      <c r="AA52" s="220">
        <v>0</v>
      </c>
      <c r="AB52" s="220">
        <v>0</v>
      </c>
      <c r="AC52" s="220">
        <v>0</v>
      </c>
      <c r="AD52" s="220">
        <v>0</v>
      </c>
      <c r="AE52" s="220">
        <v>0</v>
      </c>
      <c r="AF52" s="220">
        <v>0</v>
      </c>
      <c r="AG52" s="220">
        <v>0</v>
      </c>
      <c r="AH52" s="220">
        <v>0</v>
      </c>
      <c r="AI52" s="220">
        <v>0</v>
      </c>
      <c r="AJ52" s="220">
        <v>0</v>
      </c>
      <c r="AK52" s="220">
        <v>0</v>
      </c>
      <c r="AL52" s="220">
        <v>0</v>
      </c>
      <c r="AM52" s="220">
        <v>0</v>
      </c>
      <c r="AN52" s="220">
        <v>0</v>
      </c>
      <c r="AO52" s="220">
        <v>9.323256207248592</v>
      </c>
      <c r="AP52" s="220">
        <v>0</v>
      </c>
      <c r="AQ52" s="220">
        <v>0</v>
      </c>
      <c r="AR52" s="220">
        <v>9.323256207248592</v>
      </c>
      <c r="AS52" s="220">
        <v>0</v>
      </c>
      <c r="AT52" s="220">
        <f t="shared" si="2"/>
        <v>9.323256207248592</v>
      </c>
      <c r="AU52" s="220">
        <v>0</v>
      </c>
      <c r="AV52" s="220">
        <v>0</v>
      </c>
      <c r="AW52" s="220">
        <v>9.323256207248592</v>
      </c>
      <c r="AX52" s="220">
        <v>0</v>
      </c>
    </row>
    <row r="53" spans="1:50" s="32" customFormat="1" ht="27.75" customHeight="1">
      <c r="A53" s="68" t="s">
        <v>120</v>
      </c>
      <c r="B53" s="69" t="s">
        <v>121</v>
      </c>
      <c r="C53" s="70" t="s">
        <v>39</v>
      </c>
      <c r="D53" s="70" t="s">
        <v>39</v>
      </c>
      <c r="E53" s="160" t="s">
        <v>39</v>
      </c>
      <c r="F53" s="70" t="s">
        <v>39</v>
      </c>
      <c r="G53" s="70" t="s">
        <v>39</v>
      </c>
      <c r="H53" s="70" t="s">
        <v>39</v>
      </c>
      <c r="I53" s="71">
        <v>0</v>
      </c>
      <c r="J53" s="162">
        <f t="shared" si="0"/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f t="shared" si="2"/>
        <v>0</v>
      </c>
      <c r="AU53" s="71">
        <v>0</v>
      </c>
      <c r="AV53" s="71">
        <v>0</v>
      </c>
      <c r="AW53" s="71">
        <v>0</v>
      </c>
      <c r="AX53" s="71">
        <v>0</v>
      </c>
    </row>
    <row r="54" spans="1:50" s="32" customFormat="1" ht="30.75" customHeight="1">
      <c r="A54" s="68" t="s">
        <v>122</v>
      </c>
      <c r="B54" s="69" t="s">
        <v>123</v>
      </c>
      <c r="C54" s="70" t="s">
        <v>38</v>
      </c>
      <c r="D54" s="70">
        <v>2020</v>
      </c>
      <c r="E54" s="160">
        <v>2024</v>
      </c>
      <c r="F54" s="70" t="s">
        <v>39</v>
      </c>
      <c r="G54" s="70" t="s">
        <v>39</v>
      </c>
      <c r="H54" s="70" t="s">
        <v>39</v>
      </c>
      <c r="I54" s="71">
        <v>18.959281657607683</v>
      </c>
      <c r="J54" s="162">
        <f t="shared" si="0"/>
        <v>18.959281657607683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6.996080000000001</v>
      </c>
      <c r="V54" s="71">
        <v>0</v>
      </c>
      <c r="W54" s="71">
        <v>0</v>
      </c>
      <c r="X54" s="71">
        <v>6.996080000000001</v>
      </c>
      <c r="Y54" s="71">
        <v>0</v>
      </c>
      <c r="Z54" s="71">
        <v>7.500896</v>
      </c>
      <c r="AA54" s="71">
        <v>0</v>
      </c>
      <c r="AB54" s="71">
        <v>0</v>
      </c>
      <c r="AC54" s="71">
        <v>7.500896</v>
      </c>
      <c r="AD54" s="71">
        <v>0</v>
      </c>
      <c r="AE54" s="71">
        <v>1.994383872</v>
      </c>
      <c r="AF54" s="71">
        <v>0</v>
      </c>
      <c r="AG54" s="71">
        <v>0</v>
      </c>
      <c r="AH54" s="71">
        <v>1.994383872</v>
      </c>
      <c r="AI54" s="71">
        <v>0</v>
      </c>
      <c r="AJ54" s="71">
        <v>0.89962123264</v>
      </c>
      <c r="AK54" s="71">
        <v>0</v>
      </c>
      <c r="AL54" s="71">
        <v>0</v>
      </c>
      <c r="AM54" s="71">
        <v>0.89962123264</v>
      </c>
      <c r="AN54" s="71">
        <v>0</v>
      </c>
      <c r="AO54" s="71">
        <v>0.09514225696768001</v>
      </c>
      <c r="AP54" s="71">
        <v>0</v>
      </c>
      <c r="AQ54" s="71">
        <v>0</v>
      </c>
      <c r="AR54" s="71">
        <v>0.09514225696768001</v>
      </c>
      <c r="AS54" s="71">
        <v>0</v>
      </c>
      <c r="AT54" s="71">
        <f t="shared" si="2"/>
        <v>17.48612336160768</v>
      </c>
      <c r="AU54" s="71">
        <v>0</v>
      </c>
      <c r="AV54" s="71">
        <v>0</v>
      </c>
      <c r="AW54" s="71">
        <v>17.48612336160768</v>
      </c>
      <c r="AX54" s="71">
        <v>0</v>
      </c>
    </row>
    <row r="55" spans="1:50" s="32" customFormat="1" ht="30.75" customHeight="1">
      <c r="A55" s="68" t="s">
        <v>124</v>
      </c>
      <c r="B55" s="174" t="s">
        <v>125</v>
      </c>
      <c r="C55" s="70" t="s">
        <v>39</v>
      </c>
      <c r="D55" s="70">
        <v>2020</v>
      </c>
      <c r="E55" s="160">
        <v>2024</v>
      </c>
      <c r="F55" s="70" t="s">
        <v>39</v>
      </c>
      <c r="G55" s="70" t="s">
        <v>39</v>
      </c>
      <c r="H55" s="70" t="s">
        <v>39</v>
      </c>
      <c r="I55" s="71">
        <v>18.959281657607683</v>
      </c>
      <c r="J55" s="162">
        <f t="shared" si="0"/>
        <v>18.959281657607683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6.996080000000001</v>
      </c>
      <c r="V55" s="71">
        <v>0</v>
      </c>
      <c r="W55" s="71">
        <v>0</v>
      </c>
      <c r="X55" s="71">
        <v>6.996080000000001</v>
      </c>
      <c r="Y55" s="71">
        <v>0</v>
      </c>
      <c r="Z55" s="71">
        <v>7.500896</v>
      </c>
      <c r="AA55" s="71">
        <v>0</v>
      </c>
      <c r="AB55" s="71">
        <v>0</v>
      </c>
      <c r="AC55" s="71">
        <v>7.500896</v>
      </c>
      <c r="AD55" s="71">
        <v>0</v>
      </c>
      <c r="AE55" s="71">
        <v>1.994383872</v>
      </c>
      <c r="AF55" s="71">
        <v>0</v>
      </c>
      <c r="AG55" s="71">
        <v>0</v>
      </c>
      <c r="AH55" s="71">
        <v>1.994383872</v>
      </c>
      <c r="AI55" s="71">
        <v>0</v>
      </c>
      <c r="AJ55" s="71">
        <v>0.89962123264</v>
      </c>
      <c r="AK55" s="71">
        <v>0</v>
      </c>
      <c r="AL55" s="71">
        <v>0</v>
      </c>
      <c r="AM55" s="71">
        <v>0.89962123264</v>
      </c>
      <c r="AN55" s="71">
        <v>0</v>
      </c>
      <c r="AO55" s="71">
        <v>0.09514225696768001</v>
      </c>
      <c r="AP55" s="71">
        <v>0</v>
      </c>
      <c r="AQ55" s="71">
        <v>0</v>
      </c>
      <c r="AR55" s="71">
        <v>0.09514225696768001</v>
      </c>
      <c r="AS55" s="71">
        <v>0</v>
      </c>
      <c r="AT55" s="71">
        <f t="shared" si="2"/>
        <v>17.48612336160768</v>
      </c>
      <c r="AU55" s="71">
        <v>0</v>
      </c>
      <c r="AV55" s="71">
        <v>0</v>
      </c>
      <c r="AW55" s="71">
        <v>17.48612336160768</v>
      </c>
      <c r="AX55" s="71">
        <v>0</v>
      </c>
    </row>
    <row r="56" spans="1:50" ht="19.5" customHeight="1">
      <c r="A56" s="195" t="s">
        <v>126</v>
      </c>
      <c r="B56" s="199" t="s">
        <v>127</v>
      </c>
      <c r="C56" s="158" t="s">
        <v>39</v>
      </c>
      <c r="D56" s="158">
        <v>2020</v>
      </c>
      <c r="E56" s="159">
        <v>2024</v>
      </c>
      <c r="F56" s="158" t="s">
        <v>39</v>
      </c>
      <c r="G56" s="158" t="s">
        <v>39</v>
      </c>
      <c r="H56" s="158" t="s">
        <v>39</v>
      </c>
      <c r="I56" s="220">
        <v>18.959281657607683</v>
      </c>
      <c r="J56" s="228">
        <f t="shared" si="0"/>
        <v>18.959281657607683</v>
      </c>
      <c r="K56" s="220">
        <v>0</v>
      </c>
      <c r="L56" s="220">
        <v>0</v>
      </c>
      <c r="M56" s="220">
        <v>0</v>
      </c>
      <c r="N56" s="220">
        <v>0</v>
      </c>
      <c r="O56" s="220">
        <v>0</v>
      </c>
      <c r="P56" s="220">
        <v>0</v>
      </c>
      <c r="Q56" s="220">
        <v>0</v>
      </c>
      <c r="R56" s="220">
        <v>0</v>
      </c>
      <c r="S56" s="220">
        <v>0</v>
      </c>
      <c r="T56" s="220">
        <v>0</v>
      </c>
      <c r="U56" s="220">
        <v>6.996080000000001</v>
      </c>
      <c r="V56" s="220">
        <v>0</v>
      </c>
      <c r="W56" s="220">
        <v>0</v>
      </c>
      <c r="X56" s="220">
        <v>6.996080000000001</v>
      </c>
      <c r="Y56" s="220">
        <v>0</v>
      </c>
      <c r="Z56" s="220">
        <v>7.500896</v>
      </c>
      <c r="AA56" s="220">
        <v>0</v>
      </c>
      <c r="AB56" s="220">
        <v>0</v>
      </c>
      <c r="AC56" s="220">
        <v>7.500896</v>
      </c>
      <c r="AD56" s="220">
        <v>0</v>
      </c>
      <c r="AE56" s="220">
        <v>1.994383872</v>
      </c>
      <c r="AF56" s="220">
        <v>0</v>
      </c>
      <c r="AG56" s="220">
        <v>0</v>
      </c>
      <c r="AH56" s="220">
        <v>1.994383872</v>
      </c>
      <c r="AI56" s="220">
        <v>0</v>
      </c>
      <c r="AJ56" s="220">
        <v>0.89962123264</v>
      </c>
      <c r="AK56" s="220">
        <v>0</v>
      </c>
      <c r="AL56" s="220">
        <v>0</v>
      </c>
      <c r="AM56" s="220">
        <v>0.89962123264</v>
      </c>
      <c r="AN56" s="220">
        <v>0</v>
      </c>
      <c r="AO56" s="220">
        <v>0.09514225696768001</v>
      </c>
      <c r="AP56" s="220">
        <v>0</v>
      </c>
      <c r="AQ56" s="220">
        <v>0</v>
      </c>
      <c r="AR56" s="220">
        <v>0.09514225696768001</v>
      </c>
      <c r="AS56" s="220">
        <v>0</v>
      </c>
      <c r="AT56" s="220">
        <f t="shared" si="2"/>
        <v>17.48612336160768</v>
      </c>
      <c r="AU56" s="220">
        <v>0</v>
      </c>
      <c r="AV56" s="220">
        <v>0</v>
      </c>
      <c r="AW56" s="220">
        <v>17.48612336160768</v>
      </c>
      <c r="AX56" s="220">
        <v>0</v>
      </c>
    </row>
    <row r="57" spans="1:50" s="32" customFormat="1" ht="27.75" customHeight="1">
      <c r="A57" s="68" t="s">
        <v>128</v>
      </c>
      <c r="B57" s="174" t="s">
        <v>129</v>
      </c>
      <c r="C57" s="70" t="s">
        <v>39</v>
      </c>
      <c r="D57" s="70" t="s">
        <v>39</v>
      </c>
      <c r="E57" s="160" t="s">
        <v>39</v>
      </c>
      <c r="F57" s="70" t="s">
        <v>39</v>
      </c>
      <c r="G57" s="70" t="s">
        <v>39</v>
      </c>
      <c r="H57" s="70" t="s">
        <v>39</v>
      </c>
      <c r="I57" s="71">
        <v>0</v>
      </c>
      <c r="J57" s="162">
        <f t="shared" si="0"/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f t="shared" si="2"/>
        <v>0</v>
      </c>
      <c r="AU57" s="71">
        <v>0</v>
      </c>
      <c r="AV57" s="71">
        <v>0</v>
      </c>
      <c r="AW57" s="71">
        <v>0</v>
      </c>
      <c r="AX57" s="71">
        <v>0</v>
      </c>
    </row>
    <row r="58" spans="1:50" s="32" customFormat="1" ht="19.5" customHeight="1">
      <c r="A58" s="68" t="s">
        <v>130</v>
      </c>
      <c r="B58" s="174" t="s">
        <v>131</v>
      </c>
      <c r="C58" s="70" t="s">
        <v>39</v>
      </c>
      <c r="D58" s="70" t="s">
        <v>39</v>
      </c>
      <c r="E58" s="160" t="s">
        <v>39</v>
      </c>
      <c r="F58" s="70" t="s">
        <v>39</v>
      </c>
      <c r="G58" s="70" t="s">
        <v>39</v>
      </c>
      <c r="H58" s="70" t="s">
        <v>39</v>
      </c>
      <c r="I58" s="71">
        <v>0</v>
      </c>
      <c r="J58" s="162">
        <f t="shared" si="0"/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f t="shared" si="2"/>
        <v>0</v>
      </c>
      <c r="AU58" s="71">
        <v>0</v>
      </c>
      <c r="AV58" s="71">
        <v>0</v>
      </c>
      <c r="AW58" s="71">
        <v>0</v>
      </c>
      <c r="AX58" s="71">
        <v>0</v>
      </c>
    </row>
    <row r="59" spans="1:50" s="32" customFormat="1" ht="29.25" customHeight="1">
      <c r="A59" s="68" t="s">
        <v>132</v>
      </c>
      <c r="B59" s="174" t="s">
        <v>133</v>
      </c>
      <c r="C59" s="70" t="s">
        <v>39</v>
      </c>
      <c r="D59" s="70" t="s">
        <v>39</v>
      </c>
      <c r="E59" s="160" t="s">
        <v>39</v>
      </c>
      <c r="F59" s="70" t="s">
        <v>39</v>
      </c>
      <c r="G59" s="70" t="s">
        <v>39</v>
      </c>
      <c r="H59" s="70" t="s">
        <v>39</v>
      </c>
      <c r="I59" s="71">
        <v>0</v>
      </c>
      <c r="J59" s="162">
        <f t="shared" si="0"/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f t="shared" si="2"/>
        <v>0</v>
      </c>
      <c r="AU59" s="71">
        <v>0</v>
      </c>
      <c r="AV59" s="71">
        <v>0</v>
      </c>
      <c r="AW59" s="71">
        <v>0</v>
      </c>
      <c r="AX59" s="71">
        <v>0</v>
      </c>
    </row>
    <row r="60" spans="1:50" s="32" customFormat="1" ht="36" customHeight="1">
      <c r="A60" s="68" t="s">
        <v>134</v>
      </c>
      <c r="B60" s="174" t="s">
        <v>135</v>
      </c>
      <c r="C60" s="70" t="s">
        <v>39</v>
      </c>
      <c r="D60" s="70" t="s">
        <v>39</v>
      </c>
      <c r="E60" s="160" t="s">
        <v>39</v>
      </c>
      <c r="F60" s="70" t="s">
        <v>39</v>
      </c>
      <c r="G60" s="70" t="s">
        <v>39</v>
      </c>
      <c r="H60" s="70" t="s">
        <v>39</v>
      </c>
      <c r="I60" s="71">
        <v>0</v>
      </c>
      <c r="J60" s="162">
        <f t="shared" si="0"/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f t="shared" si="2"/>
        <v>0</v>
      </c>
      <c r="AU60" s="71">
        <v>0</v>
      </c>
      <c r="AV60" s="71">
        <v>0</v>
      </c>
      <c r="AW60" s="71">
        <v>0</v>
      </c>
      <c r="AX60" s="71">
        <v>0</v>
      </c>
    </row>
    <row r="61" spans="1:50" ht="19.5" customHeight="1">
      <c r="A61" s="195" t="s">
        <v>136</v>
      </c>
      <c r="B61" s="199" t="s">
        <v>137</v>
      </c>
      <c r="C61" s="158" t="s">
        <v>39</v>
      </c>
      <c r="D61" s="158" t="s">
        <v>39</v>
      </c>
      <c r="E61" s="159" t="s">
        <v>39</v>
      </c>
      <c r="F61" s="158" t="s">
        <v>39</v>
      </c>
      <c r="G61" s="158" t="s">
        <v>39</v>
      </c>
      <c r="H61" s="158" t="s">
        <v>39</v>
      </c>
      <c r="I61" s="220">
        <v>0</v>
      </c>
      <c r="J61" s="228">
        <f t="shared" si="0"/>
        <v>0</v>
      </c>
      <c r="K61" s="220">
        <v>0</v>
      </c>
      <c r="L61" s="220">
        <v>0</v>
      </c>
      <c r="M61" s="220">
        <v>0</v>
      </c>
      <c r="N61" s="220">
        <v>0</v>
      </c>
      <c r="O61" s="220">
        <v>0</v>
      </c>
      <c r="P61" s="220">
        <v>0</v>
      </c>
      <c r="Q61" s="220">
        <v>0</v>
      </c>
      <c r="R61" s="220">
        <v>0</v>
      </c>
      <c r="S61" s="220">
        <v>0</v>
      </c>
      <c r="T61" s="220">
        <v>0</v>
      </c>
      <c r="U61" s="220">
        <v>0</v>
      </c>
      <c r="V61" s="220">
        <v>0</v>
      </c>
      <c r="W61" s="220">
        <v>0</v>
      </c>
      <c r="X61" s="220">
        <v>0</v>
      </c>
      <c r="Y61" s="220">
        <v>0</v>
      </c>
      <c r="Z61" s="220">
        <v>0</v>
      </c>
      <c r="AA61" s="220">
        <v>0</v>
      </c>
      <c r="AB61" s="220">
        <v>0</v>
      </c>
      <c r="AC61" s="220">
        <v>0</v>
      </c>
      <c r="AD61" s="220">
        <v>0</v>
      </c>
      <c r="AE61" s="220">
        <v>0</v>
      </c>
      <c r="AF61" s="220">
        <v>0</v>
      </c>
      <c r="AG61" s="220">
        <v>0</v>
      </c>
      <c r="AH61" s="220">
        <v>0</v>
      </c>
      <c r="AI61" s="220">
        <v>0</v>
      </c>
      <c r="AJ61" s="220">
        <v>0</v>
      </c>
      <c r="AK61" s="220">
        <v>0</v>
      </c>
      <c r="AL61" s="220">
        <v>0</v>
      </c>
      <c r="AM61" s="220">
        <v>0</v>
      </c>
      <c r="AN61" s="220">
        <v>0</v>
      </c>
      <c r="AO61" s="220">
        <v>0</v>
      </c>
      <c r="AP61" s="220">
        <v>0</v>
      </c>
      <c r="AQ61" s="220">
        <v>0</v>
      </c>
      <c r="AR61" s="220">
        <v>0</v>
      </c>
      <c r="AS61" s="220">
        <v>0</v>
      </c>
      <c r="AT61" s="220">
        <f t="shared" si="2"/>
        <v>0</v>
      </c>
      <c r="AU61" s="220">
        <v>0</v>
      </c>
      <c r="AV61" s="220">
        <v>0</v>
      </c>
      <c r="AW61" s="220">
        <v>0</v>
      </c>
      <c r="AX61" s="220">
        <v>0</v>
      </c>
    </row>
    <row r="62" spans="1:50" s="32" customFormat="1" ht="30.75" customHeight="1">
      <c r="A62" s="68" t="s">
        <v>138</v>
      </c>
      <c r="B62" s="174" t="s">
        <v>139</v>
      </c>
      <c r="C62" s="70" t="s">
        <v>39</v>
      </c>
      <c r="D62" s="70" t="s">
        <v>39</v>
      </c>
      <c r="E62" s="160" t="s">
        <v>39</v>
      </c>
      <c r="F62" s="70" t="s">
        <v>39</v>
      </c>
      <c r="G62" s="70" t="s">
        <v>39</v>
      </c>
      <c r="H62" s="70" t="s">
        <v>39</v>
      </c>
      <c r="I62" s="71">
        <v>0</v>
      </c>
      <c r="J62" s="162">
        <f t="shared" si="0"/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f t="shared" si="2"/>
        <v>0</v>
      </c>
      <c r="AU62" s="71">
        <v>0</v>
      </c>
      <c r="AV62" s="71">
        <v>0</v>
      </c>
      <c r="AW62" s="71">
        <v>0</v>
      </c>
      <c r="AX62" s="71">
        <v>0</v>
      </c>
    </row>
    <row r="63" spans="1:50" s="32" customFormat="1" ht="31.5" customHeight="1">
      <c r="A63" s="68" t="s">
        <v>140</v>
      </c>
      <c r="B63" s="174" t="s">
        <v>141</v>
      </c>
      <c r="C63" s="70" t="s">
        <v>39</v>
      </c>
      <c r="D63" s="70" t="s">
        <v>39</v>
      </c>
      <c r="E63" s="160" t="s">
        <v>39</v>
      </c>
      <c r="F63" s="70" t="s">
        <v>39</v>
      </c>
      <c r="G63" s="70" t="s">
        <v>39</v>
      </c>
      <c r="H63" s="70" t="s">
        <v>39</v>
      </c>
      <c r="I63" s="71">
        <v>0</v>
      </c>
      <c r="J63" s="162">
        <f t="shared" si="0"/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f t="shared" si="2"/>
        <v>0</v>
      </c>
      <c r="AU63" s="71">
        <v>0</v>
      </c>
      <c r="AV63" s="71">
        <v>0</v>
      </c>
      <c r="AW63" s="71">
        <v>0</v>
      </c>
      <c r="AX63" s="71">
        <v>0</v>
      </c>
    </row>
    <row r="64" spans="1:50" s="32" customFormat="1" ht="30.75" customHeight="1">
      <c r="A64" s="68" t="s">
        <v>142</v>
      </c>
      <c r="B64" s="174" t="s">
        <v>143</v>
      </c>
      <c r="C64" s="70" t="s">
        <v>39</v>
      </c>
      <c r="D64" s="70" t="s">
        <v>39</v>
      </c>
      <c r="E64" s="160" t="s">
        <v>39</v>
      </c>
      <c r="F64" s="70" t="s">
        <v>39</v>
      </c>
      <c r="G64" s="70" t="s">
        <v>39</v>
      </c>
      <c r="H64" s="70" t="s">
        <v>39</v>
      </c>
      <c r="I64" s="71">
        <v>0</v>
      </c>
      <c r="J64" s="162">
        <f t="shared" si="0"/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f t="shared" si="2"/>
        <v>0</v>
      </c>
      <c r="AU64" s="71">
        <v>0</v>
      </c>
      <c r="AV64" s="71">
        <v>0</v>
      </c>
      <c r="AW64" s="71">
        <v>0</v>
      </c>
      <c r="AX64" s="71">
        <v>0</v>
      </c>
    </row>
    <row r="65" spans="1:50" s="32" customFormat="1" ht="37.5" customHeight="1">
      <c r="A65" s="68" t="s">
        <v>144</v>
      </c>
      <c r="B65" s="69" t="s">
        <v>145</v>
      </c>
      <c r="C65" s="70" t="s">
        <v>38</v>
      </c>
      <c r="D65" s="70" t="s">
        <v>39</v>
      </c>
      <c r="E65" s="160" t="s">
        <v>39</v>
      </c>
      <c r="F65" s="70" t="s">
        <v>39</v>
      </c>
      <c r="G65" s="70" t="s">
        <v>39</v>
      </c>
      <c r="H65" s="70" t="s">
        <v>39</v>
      </c>
      <c r="I65" s="71">
        <v>0</v>
      </c>
      <c r="J65" s="162">
        <f t="shared" si="0"/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0</v>
      </c>
      <c r="AS65" s="71">
        <v>0</v>
      </c>
      <c r="AT65" s="71">
        <f t="shared" si="2"/>
        <v>0</v>
      </c>
      <c r="AU65" s="71">
        <v>0</v>
      </c>
      <c r="AV65" s="71">
        <v>0</v>
      </c>
      <c r="AW65" s="71">
        <v>0</v>
      </c>
      <c r="AX65" s="71">
        <v>0</v>
      </c>
    </row>
    <row r="66" spans="1:50" s="32" customFormat="1" ht="31.5" customHeight="1">
      <c r="A66" s="68" t="s">
        <v>146</v>
      </c>
      <c r="B66" s="69" t="s">
        <v>147</v>
      </c>
      <c r="C66" s="70" t="s">
        <v>38</v>
      </c>
      <c r="D66" s="70" t="s">
        <v>39</v>
      </c>
      <c r="E66" s="160" t="s">
        <v>39</v>
      </c>
      <c r="F66" s="70" t="s">
        <v>39</v>
      </c>
      <c r="G66" s="70" t="s">
        <v>39</v>
      </c>
      <c r="H66" s="70" t="s">
        <v>39</v>
      </c>
      <c r="I66" s="71">
        <v>0</v>
      </c>
      <c r="J66" s="162">
        <f t="shared" si="0"/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f t="shared" si="2"/>
        <v>0</v>
      </c>
      <c r="AU66" s="71">
        <v>0</v>
      </c>
      <c r="AV66" s="71">
        <v>0</v>
      </c>
      <c r="AW66" s="71">
        <v>0</v>
      </c>
      <c r="AX66" s="71">
        <v>0</v>
      </c>
    </row>
    <row r="67" spans="1:50" s="32" customFormat="1" ht="31.5" customHeight="1">
      <c r="A67" s="68" t="s">
        <v>148</v>
      </c>
      <c r="B67" s="69" t="s">
        <v>149</v>
      </c>
      <c r="C67" s="70" t="s">
        <v>38</v>
      </c>
      <c r="D67" s="70">
        <v>2021</v>
      </c>
      <c r="E67" s="160">
        <v>2021</v>
      </c>
      <c r="F67" s="70" t="s">
        <v>39</v>
      </c>
      <c r="G67" s="70" t="s">
        <v>39</v>
      </c>
      <c r="H67" s="70" t="s">
        <v>39</v>
      </c>
      <c r="I67" s="71">
        <v>4.4001564671999995</v>
      </c>
      <c r="J67" s="162">
        <f t="shared" si="0"/>
        <v>4.4001564671999995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4.4001564671999995</v>
      </c>
      <c r="AA67" s="71">
        <v>0</v>
      </c>
      <c r="AB67" s="71">
        <v>0</v>
      </c>
      <c r="AC67" s="71">
        <v>4.4001564671999995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f t="shared" si="2"/>
        <v>4.4001564671999995</v>
      </c>
      <c r="AU67" s="71">
        <v>0</v>
      </c>
      <c r="AV67" s="71">
        <v>0</v>
      </c>
      <c r="AW67" s="71">
        <v>4.4001564671999995</v>
      </c>
      <c r="AX67" s="71">
        <v>0</v>
      </c>
    </row>
    <row r="68" spans="1:50" ht="33" customHeight="1">
      <c r="A68" s="195" t="s">
        <v>150</v>
      </c>
      <c r="B68" s="243" t="s">
        <v>151</v>
      </c>
      <c r="C68" s="158" t="s">
        <v>39</v>
      </c>
      <c r="D68" s="158">
        <v>2021</v>
      </c>
      <c r="E68" s="159">
        <v>2021</v>
      </c>
      <c r="F68" s="158" t="s">
        <v>39</v>
      </c>
      <c r="G68" s="158" t="s">
        <v>39</v>
      </c>
      <c r="H68" s="158" t="s">
        <v>39</v>
      </c>
      <c r="I68" s="220">
        <v>4.4001564671999995</v>
      </c>
      <c r="J68" s="228">
        <f t="shared" si="0"/>
        <v>4.4001564671999995</v>
      </c>
      <c r="K68" s="220">
        <v>0</v>
      </c>
      <c r="L68" s="220">
        <v>0</v>
      </c>
      <c r="M68" s="220">
        <v>0</v>
      </c>
      <c r="N68" s="220">
        <v>0</v>
      </c>
      <c r="O68" s="220">
        <v>0</v>
      </c>
      <c r="P68" s="220">
        <v>0</v>
      </c>
      <c r="Q68" s="220">
        <v>0</v>
      </c>
      <c r="R68" s="220">
        <v>0</v>
      </c>
      <c r="S68" s="220">
        <v>0</v>
      </c>
      <c r="T68" s="220">
        <v>0</v>
      </c>
      <c r="U68" s="220">
        <v>0</v>
      </c>
      <c r="V68" s="220">
        <v>0</v>
      </c>
      <c r="W68" s="220">
        <v>0</v>
      </c>
      <c r="X68" s="220">
        <v>0</v>
      </c>
      <c r="Y68" s="220">
        <v>0</v>
      </c>
      <c r="Z68" s="220">
        <v>4.4001564671999995</v>
      </c>
      <c r="AA68" s="220">
        <v>0</v>
      </c>
      <c r="AB68" s="220">
        <v>0</v>
      </c>
      <c r="AC68" s="220">
        <v>4.4001564671999995</v>
      </c>
      <c r="AD68" s="220">
        <v>0</v>
      </c>
      <c r="AE68" s="220">
        <v>0</v>
      </c>
      <c r="AF68" s="220">
        <v>0</v>
      </c>
      <c r="AG68" s="220">
        <v>0</v>
      </c>
      <c r="AH68" s="220">
        <v>0</v>
      </c>
      <c r="AI68" s="220">
        <v>0</v>
      </c>
      <c r="AJ68" s="220">
        <v>0</v>
      </c>
      <c r="AK68" s="220">
        <v>0</v>
      </c>
      <c r="AL68" s="220">
        <v>0</v>
      </c>
      <c r="AM68" s="220">
        <v>0</v>
      </c>
      <c r="AN68" s="220">
        <v>0</v>
      </c>
      <c r="AO68" s="220">
        <v>0</v>
      </c>
      <c r="AP68" s="220">
        <v>0</v>
      </c>
      <c r="AQ68" s="220">
        <v>0</v>
      </c>
      <c r="AR68" s="220">
        <v>0</v>
      </c>
      <c r="AS68" s="220">
        <v>0</v>
      </c>
      <c r="AT68" s="220">
        <f t="shared" si="2"/>
        <v>4.4001564671999995</v>
      </c>
      <c r="AU68" s="220">
        <v>0</v>
      </c>
      <c r="AV68" s="220">
        <v>0</v>
      </c>
      <c r="AW68" s="220">
        <v>4.4001564671999995</v>
      </c>
      <c r="AX68" s="220">
        <v>0</v>
      </c>
    </row>
    <row r="69" spans="1:50" ht="31.5" customHeight="1">
      <c r="A69" s="195" t="s">
        <v>152</v>
      </c>
      <c r="B69" s="229" t="s">
        <v>153</v>
      </c>
      <c r="C69" s="158" t="s">
        <v>38</v>
      </c>
      <c r="D69" s="158" t="s">
        <v>39</v>
      </c>
      <c r="E69" s="159" t="s">
        <v>39</v>
      </c>
      <c r="F69" s="158" t="s">
        <v>39</v>
      </c>
      <c r="G69" s="158" t="s">
        <v>39</v>
      </c>
      <c r="H69" s="158" t="s">
        <v>39</v>
      </c>
      <c r="I69" s="220">
        <v>0</v>
      </c>
      <c r="J69" s="228">
        <f t="shared" si="0"/>
        <v>0</v>
      </c>
      <c r="K69" s="220">
        <v>0</v>
      </c>
      <c r="L69" s="220">
        <v>0</v>
      </c>
      <c r="M69" s="220">
        <v>0</v>
      </c>
      <c r="N69" s="220">
        <v>0</v>
      </c>
      <c r="O69" s="220">
        <v>0</v>
      </c>
      <c r="P69" s="220">
        <v>0</v>
      </c>
      <c r="Q69" s="220">
        <v>0</v>
      </c>
      <c r="R69" s="220">
        <v>0</v>
      </c>
      <c r="S69" s="220">
        <v>0</v>
      </c>
      <c r="T69" s="220">
        <v>0</v>
      </c>
      <c r="U69" s="220">
        <v>0</v>
      </c>
      <c r="V69" s="220">
        <v>0</v>
      </c>
      <c r="W69" s="220">
        <v>0</v>
      </c>
      <c r="X69" s="220">
        <v>0</v>
      </c>
      <c r="Y69" s="220">
        <v>0</v>
      </c>
      <c r="Z69" s="220">
        <v>0</v>
      </c>
      <c r="AA69" s="220">
        <v>0</v>
      </c>
      <c r="AB69" s="220">
        <v>0</v>
      </c>
      <c r="AC69" s="220">
        <v>0</v>
      </c>
      <c r="AD69" s="220">
        <v>0</v>
      </c>
      <c r="AE69" s="220">
        <v>0</v>
      </c>
      <c r="AF69" s="220">
        <v>0</v>
      </c>
      <c r="AG69" s="220">
        <v>0</v>
      </c>
      <c r="AH69" s="220">
        <v>0</v>
      </c>
      <c r="AI69" s="220">
        <v>0</v>
      </c>
      <c r="AJ69" s="220">
        <v>0</v>
      </c>
      <c r="AK69" s="220">
        <v>0</v>
      </c>
      <c r="AL69" s="220">
        <v>0</v>
      </c>
      <c r="AM69" s="220">
        <v>0</v>
      </c>
      <c r="AN69" s="220">
        <v>0</v>
      </c>
      <c r="AO69" s="220">
        <v>0</v>
      </c>
      <c r="AP69" s="220">
        <v>0</v>
      </c>
      <c r="AQ69" s="220">
        <v>0</v>
      </c>
      <c r="AR69" s="220">
        <v>0</v>
      </c>
      <c r="AS69" s="220">
        <v>0</v>
      </c>
      <c r="AT69" s="220">
        <f t="shared" si="2"/>
        <v>0</v>
      </c>
      <c r="AU69" s="220">
        <v>0</v>
      </c>
      <c r="AV69" s="220">
        <v>0</v>
      </c>
      <c r="AW69" s="220">
        <v>0</v>
      </c>
      <c r="AX69" s="220">
        <v>0</v>
      </c>
    </row>
    <row r="70" spans="1:50" s="32" customFormat="1" ht="19.5" customHeight="1">
      <c r="A70" s="68" t="s">
        <v>154</v>
      </c>
      <c r="B70" s="69" t="s">
        <v>155</v>
      </c>
      <c r="C70" s="70" t="s">
        <v>38</v>
      </c>
      <c r="D70" s="70">
        <v>2020</v>
      </c>
      <c r="E70" s="160">
        <v>2024</v>
      </c>
      <c r="F70" s="70" t="s">
        <v>39</v>
      </c>
      <c r="G70" s="70" t="s">
        <v>39</v>
      </c>
      <c r="H70" s="70" t="s">
        <v>39</v>
      </c>
      <c r="I70" s="71">
        <v>111.85360226736</v>
      </c>
      <c r="J70" s="162">
        <f t="shared" si="0"/>
        <v>111.85360226736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31.274880000000003</v>
      </c>
      <c r="V70" s="71">
        <v>0</v>
      </c>
      <c r="W70" s="71">
        <v>0</v>
      </c>
      <c r="X70" s="71">
        <v>31.274880000000003</v>
      </c>
      <c r="Y70" s="71">
        <v>0</v>
      </c>
      <c r="Z70" s="71">
        <v>26.604110000000002</v>
      </c>
      <c r="AA70" s="71">
        <v>0</v>
      </c>
      <c r="AB70" s="71">
        <v>0</v>
      </c>
      <c r="AC70" s="71">
        <v>26.604110000000002</v>
      </c>
      <c r="AD70" s="71">
        <v>0</v>
      </c>
      <c r="AE70" s="71">
        <v>36.772607872</v>
      </c>
      <c r="AF70" s="71">
        <v>0</v>
      </c>
      <c r="AG70" s="71">
        <v>0</v>
      </c>
      <c r="AH70" s="71">
        <v>36.772607872</v>
      </c>
      <c r="AI70" s="71">
        <v>0</v>
      </c>
      <c r="AJ70" s="71">
        <v>10.032921600000002</v>
      </c>
      <c r="AK70" s="71">
        <v>0</v>
      </c>
      <c r="AL70" s="71">
        <v>0</v>
      </c>
      <c r="AM70" s="71">
        <v>10.032921600000002</v>
      </c>
      <c r="AN70" s="71">
        <v>0</v>
      </c>
      <c r="AO70" s="71">
        <v>23.22252481536</v>
      </c>
      <c r="AP70" s="71">
        <v>0</v>
      </c>
      <c r="AQ70" s="71">
        <v>0</v>
      </c>
      <c r="AR70" s="71">
        <v>23.22252481536</v>
      </c>
      <c r="AS70" s="71">
        <v>0</v>
      </c>
      <c r="AT70" s="71">
        <f t="shared" si="2"/>
        <v>127.90704428736001</v>
      </c>
      <c r="AU70" s="71">
        <v>0</v>
      </c>
      <c r="AV70" s="71">
        <v>0</v>
      </c>
      <c r="AW70" s="71">
        <v>127.90704428736001</v>
      </c>
      <c r="AX70" s="71">
        <v>0</v>
      </c>
    </row>
    <row r="71" spans="1:50" ht="48.75" customHeight="1">
      <c r="A71" s="195" t="s">
        <v>156</v>
      </c>
      <c r="B71" s="243" t="s">
        <v>157</v>
      </c>
      <c r="C71" s="158" t="s">
        <v>39</v>
      </c>
      <c r="D71" s="158">
        <v>2020</v>
      </c>
      <c r="E71" s="159">
        <v>2020</v>
      </c>
      <c r="F71" s="158" t="s">
        <v>39</v>
      </c>
      <c r="G71" s="158" t="s">
        <v>39</v>
      </c>
      <c r="H71" s="158" t="s">
        <v>39</v>
      </c>
      <c r="I71" s="220">
        <v>8.847693743999999</v>
      </c>
      <c r="J71" s="228">
        <f t="shared" si="0"/>
        <v>8.847693743999999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  <c r="P71" s="220">
        <v>0</v>
      </c>
      <c r="Q71" s="220">
        <v>0</v>
      </c>
      <c r="R71" s="220">
        <v>0</v>
      </c>
      <c r="S71" s="220">
        <v>0</v>
      </c>
      <c r="T71" s="220">
        <v>0</v>
      </c>
      <c r="U71" s="220">
        <v>20.73656</v>
      </c>
      <c r="V71" s="220">
        <v>0</v>
      </c>
      <c r="W71" s="220">
        <v>0</v>
      </c>
      <c r="X71" s="220">
        <v>20.73656</v>
      </c>
      <c r="Y71" s="220">
        <v>0</v>
      </c>
      <c r="Z71" s="220">
        <v>0</v>
      </c>
      <c r="AA71" s="220">
        <v>0</v>
      </c>
      <c r="AB71" s="220">
        <v>0</v>
      </c>
      <c r="AC71" s="220">
        <v>0</v>
      </c>
      <c r="AD71" s="220">
        <v>0</v>
      </c>
      <c r="AE71" s="220">
        <v>0</v>
      </c>
      <c r="AF71" s="220">
        <v>0</v>
      </c>
      <c r="AG71" s="220">
        <v>0</v>
      </c>
      <c r="AH71" s="220">
        <v>0</v>
      </c>
      <c r="AI71" s="220">
        <v>0</v>
      </c>
      <c r="AJ71" s="220">
        <v>0</v>
      </c>
      <c r="AK71" s="220">
        <v>0</v>
      </c>
      <c r="AL71" s="220">
        <v>0</v>
      </c>
      <c r="AM71" s="220">
        <v>0</v>
      </c>
      <c r="AN71" s="220">
        <v>0</v>
      </c>
      <c r="AO71" s="220">
        <v>0</v>
      </c>
      <c r="AP71" s="220">
        <v>0</v>
      </c>
      <c r="AQ71" s="220">
        <v>0</v>
      </c>
      <c r="AR71" s="220">
        <v>0</v>
      </c>
      <c r="AS71" s="220">
        <v>0</v>
      </c>
      <c r="AT71" s="220">
        <f t="shared" si="2"/>
        <v>20.73656</v>
      </c>
      <c r="AU71" s="220">
        <v>0</v>
      </c>
      <c r="AV71" s="220">
        <v>0</v>
      </c>
      <c r="AW71" s="220">
        <v>20.73656</v>
      </c>
      <c r="AX71" s="220">
        <v>0</v>
      </c>
    </row>
    <row r="72" spans="1:50" ht="17.25" customHeight="1">
      <c r="A72" s="195" t="s">
        <v>158</v>
      </c>
      <c r="B72" s="243" t="s">
        <v>159</v>
      </c>
      <c r="C72" s="158" t="s">
        <v>39</v>
      </c>
      <c r="D72" s="158">
        <v>2020</v>
      </c>
      <c r="E72" s="159">
        <v>2020</v>
      </c>
      <c r="F72" s="158" t="s">
        <v>39</v>
      </c>
      <c r="G72" s="158" t="s">
        <v>39</v>
      </c>
      <c r="H72" s="158" t="s">
        <v>39</v>
      </c>
      <c r="I72" s="220">
        <v>0.27587999999999996</v>
      </c>
      <c r="J72" s="228">
        <f t="shared" si="0"/>
        <v>0.27587999999999996</v>
      </c>
      <c r="K72" s="220">
        <v>0</v>
      </c>
      <c r="L72" s="220">
        <v>0</v>
      </c>
      <c r="M72" s="220">
        <v>0</v>
      </c>
      <c r="N72" s="220">
        <v>0</v>
      </c>
      <c r="O72" s="220">
        <v>0</v>
      </c>
      <c r="P72" s="220">
        <v>0</v>
      </c>
      <c r="Q72" s="220">
        <v>0</v>
      </c>
      <c r="R72" s="220">
        <v>0</v>
      </c>
      <c r="S72" s="220">
        <v>0</v>
      </c>
      <c r="T72" s="220">
        <v>0</v>
      </c>
      <c r="U72" s="220">
        <v>0.22256</v>
      </c>
      <c r="V72" s="220">
        <v>0</v>
      </c>
      <c r="W72" s="220">
        <v>0</v>
      </c>
      <c r="X72" s="220">
        <v>0.22256</v>
      </c>
      <c r="Y72" s="220">
        <v>0</v>
      </c>
      <c r="Z72" s="220">
        <v>0</v>
      </c>
      <c r="AA72" s="220">
        <v>0</v>
      </c>
      <c r="AB72" s="220">
        <v>0</v>
      </c>
      <c r="AC72" s="220">
        <v>0</v>
      </c>
      <c r="AD72" s="220">
        <v>0</v>
      </c>
      <c r="AE72" s="220">
        <v>0</v>
      </c>
      <c r="AF72" s="220">
        <v>0</v>
      </c>
      <c r="AG72" s="220">
        <v>0</v>
      </c>
      <c r="AH72" s="220">
        <v>0</v>
      </c>
      <c r="AI72" s="220">
        <v>0</v>
      </c>
      <c r="AJ72" s="220">
        <v>0</v>
      </c>
      <c r="AK72" s="220">
        <v>0</v>
      </c>
      <c r="AL72" s="220">
        <v>0</v>
      </c>
      <c r="AM72" s="220">
        <v>0</v>
      </c>
      <c r="AN72" s="220">
        <v>0</v>
      </c>
      <c r="AO72" s="220">
        <v>0</v>
      </c>
      <c r="AP72" s="220">
        <v>0</v>
      </c>
      <c r="AQ72" s="220">
        <v>0</v>
      </c>
      <c r="AR72" s="220">
        <v>0</v>
      </c>
      <c r="AS72" s="220">
        <v>0</v>
      </c>
      <c r="AT72" s="220">
        <f t="shared" si="2"/>
        <v>0.22256</v>
      </c>
      <c r="AU72" s="220">
        <v>0</v>
      </c>
      <c r="AV72" s="220">
        <v>0</v>
      </c>
      <c r="AW72" s="220">
        <v>0.22256</v>
      </c>
      <c r="AX72" s="220">
        <v>0</v>
      </c>
    </row>
    <row r="73" spans="1:50" ht="19.5" customHeight="1">
      <c r="A73" s="195" t="s">
        <v>160</v>
      </c>
      <c r="B73" s="243" t="s">
        <v>161</v>
      </c>
      <c r="C73" s="158" t="s">
        <v>39</v>
      </c>
      <c r="D73" s="158">
        <v>2020</v>
      </c>
      <c r="E73" s="159">
        <v>2020</v>
      </c>
      <c r="F73" s="158" t="s">
        <v>39</v>
      </c>
      <c r="G73" s="158" t="s">
        <v>39</v>
      </c>
      <c r="H73" s="158" t="s">
        <v>39</v>
      </c>
      <c r="I73" s="220">
        <v>0</v>
      </c>
      <c r="J73" s="228">
        <f t="shared" si="0"/>
        <v>0</v>
      </c>
      <c r="K73" s="220">
        <v>0</v>
      </c>
      <c r="L73" s="220">
        <v>0</v>
      </c>
      <c r="M73" s="220">
        <v>0</v>
      </c>
      <c r="N73" s="220">
        <v>0</v>
      </c>
      <c r="O73" s="220">
        <v>0</v>
      </c>
      <c r="P73" s="220">
        <v>0</v>
      </c>
      <c r="Q73" s="220">
        <v>0</v>
      </c>
      <c r="R73" s="220">
        <v>0</v>
      </c>
      <c r="S73" s="220">
        <v>0</v>
      </c>
      <c r="T73" s="220">
        <v>0</v>
      </c>
      <c r="U73" s="220">
        <v>1.9437600000000002</v>
      </c>
      <c r="V73" s="220">
        <v>0</v>
      </c>
      <c r="W73" s="220">
        <v>0</v>
      </c>
      <c r="X73" s="220">
        <v>1.9437600000000002</v>
      </c>
      <c r="Y73" s="220">
        <v>0</v>
      </c>
      <c r="Z73" s="220">
        <v>0</v>
      </c>
      <c r="AA73" s="220">
        <v>0</v>
      </c>
      <c r="AB73" s="220">
        <v>0</v>
      </c>
      <c r="AC73" s="220">
        <v>0</v>
      </c>
      <c r="AD73" s="220">
        <v>0</v>
      </c>
      <c r="AE73" s="220">
        <v>0</v>
      </c>
      <c r="AF73" s="220">
        <v>0</v>
      </c>
      <c r="AG73" s="220">
        <v>0</v>
      </c>
      <c r="AH73" s="220">
        <v>0</v>
      </c>
      <c r="AI73" s="220">
        <v>0</v>
      </c>
      <c r="AJ73" s="220">
        <v>0</v>
      </c>
      <c r="AK73" s="220">
        <v>0</v>
      </c>
      <c r="AL73" s="220">
        <v>0</v>
      </c>
      <c r="AM73" s="220">
        <v>0</v>
      </c>
      <c r="AN73" s="220">
        <v>0</v>
      </c>
      <c r="AO73" s="220">
        <v>0</v>
      </c>
      <c r="AP73" s="220">
        <v>0</v>
      </c>
      <c r="AQ73" s="220">
        <v>0</v>
      </c>
      <c r="AR73" s="220">
        <v>0</v>
      </c>
      <c r="AS73" s="220">
        <v>0</v>
      </c>
      <c r="AT73" s="220">
        <f t="shared" si="2"/>
        <v>1.9437600000000002</v>
      </c>
      <c r="AU73" s="220">
        <v>0</v>
      </c>
      <c r="AV73" s="220">
        <v>0</v>
      </c>
      <c r="AW73" s="220">
        <v>1.9437600000000002</v>
      </c>
      <c r="AX73" s="220">
        <v>0</v>
      </c>
    </row>
    <row r="74" spans="1:50" ht="16.5" customHeight="1">
      <c r="A74" s="195" t="s">
        <v>162</v>
      </c>
      <c r="B74" s="243" t="s">
        <v>161</v>
      </c>
      <c r="C74" s="158" t="s">
        <v>39</v>
      </c>
      <c r="D74" s="158">
        <v>2021</v>
      </c>
      <c r="E74" s="159">
        <v>2021</v>
      </c>
      <c r="F74" s="220">
        <v>0</v>
      </c>
      <c r="G74" s="220">
        <v>4.7</v>
      </c>
      <c r="H74" s="158">
        <v>2021</v>
      </c>
      <c r="I74" s="220">
        <v>4.7</v>
      </c>
      <c r="J74" s="228">
        <f t="shared" si="0"/>
        <v>4.7</v>
      </c>
      <c r="K74" s="220">
        <v>0</v>
      </c>
      <c r="L74" s="220">
        <v>0</v>
      </c>
      <c r="M74" s="220">
        <v>0</v>
      </c>
      <c r="N74" s="220">
        <v>0</v>
      </c>
      <c r="O74" s="220">
        <v>0</v>
      </c>
      <c r="P74" s="220">
        <v>0</v>
      </c>
      <c r="Q74" s="220"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20">
        <v>0</v>
      </c>
      <c r="Y74" s="220">
        <v>0</v>
      </c>
      <c r="Z74" s="220">
        <v>4.7</v>
      </c>
      <c r="AA74" s="220">
        <v>0</v>
      </c>
      <c r="AB74" s="220">
        <v>0</v>
      </c>
      <c r="AC74" s="220">
        <v>4.7</v>
      </c>
      <c r="AD74" s="220">
        <v>0</v>
      </c>
      <c r="AE74" s="220">
        <v>0</v>
      </c>
      <c r="AF74" s="220">
        <v>0</v>
      </c>
      <c r="AG74" s="220">
        <v>0</v>
      </c>
      <c r="AH74" s="220">
        <v>0</v>
      </c>
      <c r="AI74" s="220">
        <v>0</v>
      </c>
      <c r="AJ74" s="220">
        <v>0</v>
      </c>
      <c r="AK74" s="220">
        <v>0</v>
      </c>
      <c r="AL74" s="220">
        <v>0</v>
      </c>
      <c r="AM74" s="220">
        <v>0</v>
      </c>
      <c r="AN74" s="220">
        <v>0</v>
      </c>
      <c r="AO74" s="220">
        <v>0</v>
      </c>
      <c r="AP74" s="220">
        <v>0</v>
      </c>
      <c r="AQ74" s="220">
        <v>0</v>
      </c>
      <c r="AR74" s="220">
        <v>0</v>
      </c>
      <c r="AS74" s="220">
        <v>0</v>
      </c>
      <c r="AT74" s="220">
        <f t="shared" si="2"/>
        <v>4.7</v>
      </c>
      <c r="AU74" s="220">
        <v>0</v>
      </c>
      <c r="AV74" s="220">
        <v>0</v>
      </c>
      <c r="AW74" s="220">
        <v>4.7</v>
      </c>
      <c r="AX74" s="220">
        <v>0</v>
      </c>
    </row>
    <row r="75" spans="1:50" ht="33" customHeight="1">
      <c r="A75" s="195" t="s">
        <v>163</v>
      </c>
      <c r="B75" s="243" t="s">
        <v>164</v>
      </c>
      <c r="C75" s="158" t="s">
        <v>39</v>
      </c>
      <c r="D75" s="158">
        <v>2021</v>
      </c>
      <c r="E75" s="159">
        <v>2021</v>
      </c>
      <c r="F75" s="220">
        <v>0</v>
      </c>
      <c r="G75" s="220">
        <v>0</v>
      </c>
      <c r="H75" s="220">
        <v>0</v>
      </c>
      <c r="I75" s="220">
        <v>0</v>
      </c>
      <c r="J75" s="228">
        <f t="shared" si="0"/>
        <v>0</v>
      </c>
      <c r="K75" s="220">
        <v>0</v>
      </c>
      <c r="L75" s="220">
        <v>0</v>
      </c>
      <c r="M75" s="220">
        <v>0</v>
      </c>
      <c r="N75" s="220">
        <v>0</v>
      </c>
      <c r="O75" s="220">
        <v>0</v>
      </c>
      <c r="P75" s="220">
        <v>0</v>
      </c>
      <c r="Q75" s="220"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20">
        <v>0</v>
      </c>
      <c r="Y75" s="220">
        <v>0</v>
      </c>
      <c r="Z75" s="220">
        <v>0</v>
      </c>
      <c r="AA75" s="220">
        <v>0</v>
      </c>
      <c r="AB75" s="220">
        <v>0</v>
      </c>
      <c r="AC75" s="220">
        <v>0</v>
      </c>
      <c r="AD75" s="220">
        <v>0</v>
      </c>
      <c r="AE75" s="220">
        <v>0</v>
      </c>
      <c r="AF75" s="220">
        <v>0</v>
      </c>
      <c r="AG75" s="220">
        <v>0</v>
      </c>
      <c r="AH75" s="220">
        <v>0</v>
      </c>
      <c r="AI75" s="220">
        <v>0</v>
      </c>
      <c r="AJ75" s="220">
        <v>0</v>
      </c>
      <c r="AK75" s="220">
        <v>0</v>
      </c>
      <c r="AL75" s="220">
        <v>0</v>
      </c>
      <c r="AM75" s="220">
        <v>0</v>
      </c>
      <c r="AN75" s="220">
        <v>0</v>
      </c>
      <c r="AO75" s="220">
        <v>0</v>
      </c>
      <c r="AP75" s="220">
        <v>0</v>
      </c>
      <c r="AQ75" s="220">
        <v>0</v>
      </c>
      <c r="AR75" s="220">
        <v>0</v>
      </c>
      <c r="AS75" s="220">
        <v>0</v>
      </c>
      <c r="AT75" s="220">
        <f t="shared" si="2"/>
        <v>0</v>
      </c>
      <c r="AU75" s="220">
        <v>0</v>
      </c>
      <c r="AV75" s="220">
        <v>0</v>
      </c>
      <c r="AW75" s="220">
        <v>0</v>
      </c>
      <c r="AX75" s="220">
        <v>0</v>
      </c>
    </row>
    <row r="76" spans="1:50" ht="45" customHeight="1">
      <c r="A76" s="195" t="s">
        <v>165</v>
      </c>
      <c r="B76" s="243" t="s">
        <v>166</v>
      </c>
      <c r="C76" s="158" t="s">
        <v>39</v>
      </c>
      <c r="D76" s="158">
        <v>2022</v>
      </c>
      <c r="E76" s="159">
        <v>2022</v>
      </c>
      <c r="F76" s="220">
        <v>0</v>
      </c>
      <c r="G76" s="220">
        <v>0</v>
      </c>
      <c r="H76" s="220">
        <v>0</v>
      </c>
      <c r="I76" s="220">
        <v>0</v>
      </c>
      <c r="J76" s="228">
        <f t="shared" si="0"/>
        <v>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20">
        <v>0</v>
      </c>
      <c r="Y76" s="220">
        <v>0</v>
      </c>
      <c r="Z76" s="220">
        <v>0</v>
      </c>
      <c r="AA76" s="220">
        <v>0</v>
      </c>
      <c r="AB76" s="220">
        <v>0</v>
      </c>
      <c r="AC76" s="220">
        <v>0</v>
      </c>
      <c r="AD76" s="220">
        <v>0</v>
      </c>
      <c r="AE76" s="220">
        <v>0</v>
      </c>
      <c r="AF76" s="220">
        <v>0</v>
      </c>
      <c r="AG76" s="220">
        <v>0</v>
      </c>
      <c r="AH76" s="220">
        <v>0</v>
      </c>
      <c r="AI76" s="220">
        <v>0</v>
      </c>
      <c r="AJ76" s="220">
        <v>0</v>
      </c>
      <c r="AK76" s="220">
        <v>0</v>
      </c>
      <c r="AL76" s="220">
        <v>0</v>
      </c>
      <c r="AM76" s="220">
        <v>0</v>
      </c>
      <c r="AN76" s="220">
        <v>0</v>
      </c>
      <c r="AO76" s="220">
        <v>0</v>
      </c>
      <c r="AP76" s="220">
        <v>0</v>
      </c>
      <c r="AQ76" s="220">
        <v>0</v>
      </c>
      <c r="AR76" s="220">
        <v>0</v>
      </c>
      <c r="AS76" s="220">
        <v>0</v>
      </c>
      <c r="AT76" s="220">
        <f t="shared" si="2"/>
        <v>0</v>
      </c>
      <c r="AU76" s="220">
        <v>0</v>
      </c>
      <c r="AV76" s="220">
        <v>0</v>
      </c>
      <c r="AW76" s="220">
        <v>0</v>
      </c>
      <c r="AX76" s="220">
        <v>0</v>
      </c>
    </row>
    <row r="77" spans="1:50" ht="45.75" customHeight="1">
      <c r="A77" s="195" t="s">
        <v>167</v>
      </c>
      <c r="B77" s="243" t="s">
        <v>168</v>
      </c>
      <c r="C77" s="158" t="s">
        <v>39</v>
      </c>
      <c r="D77" s="158">
        <v>2024</v>
      </c>
      <c r="E77" s="159">
        <v>2024</v>
      </c>
      <c r="F77" s="220">
        <v>0</v>
      </c>
      <c r="G77" s="220">
        <v>0</v>
      </c>
      <c r="H77" s="220">
        <v>0</v>
      </c>
      <c r="I77" s="220">
        <v>0</v>
      </c>
      <c r="J77" s="228">
        <f aca="true" t="shared" si="3" ref="J77:J89">I77</f>
        <v>0</v>
      </c>
      <c r="K77" s="220">
        <v>0</v>
      </c>
      <c r="L77" s="220">
        <v>0</v>
      </c>
      <c r="M77" s="220">
        <v>0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20">
        <v>0</v>
      </c>
      <c r="Y77" s="220">
        <v>0</v>
      </c>
      <c r="Z77" s="220">
        <v>0</v>
      </c>
      <c r="AA77" s="220">
        <v>0</v>
      </c>
      <c r="AB77" s="220">
        <v>0</v>
      </c>
      <c r="AC77" s="220">
        <v>0</v>
      </c>
      <c r="AD77" s="220">
        <v>0</v>
      </c>
      <c r="AE77" s="220">
        <v>0</v>
      </c>
      <c r="AF77" s="220">
        <v>0</v>
      </c>
      <c r="AG77" s="220">
        <v>0</v>
      </c>
      <c r="AH77" s="220">
        <v>0</v>
      </c>
      <c r="AI77" s="220">
        <v>0</v>
      </c>
      <c r="AJ77" s="220">
        <v>0</v>
      </c>
      <c r="AK77" s="220">
        <v>0</v>
      </c>
      <c r="AL77" s="220">
        <v>0</v>
      </c>
      <c r="AM77" s="220">
        <v>0</v>
      </c>
      <c r="AN77" s="220">
        <v>0</v>
      </c>
      <c r="AO77" s="220">
        <v>0</v>
      </c>
      <c r="AP77" s="220">
        <v>0</v>
      </c>
      <c r="AQ77" s="220">
        <v>0</v>
      </c>
      <c r="AR77" s="220">
        <v>0</v>
      </c>
      <c r="AS77" s="220">
        <v>0</v>
      </c>
      <c r="AT77" s="220">
        <f aca="true" t="shared" si="4" ref="AT77:AT89">U77+Z77+AE77+AJ77+AO77</f>
        <v>0</v>
      </c>
      <c r="AU77" s="220">
        <v>0</v>
      </c>
      <c r="AV77" s="220">
        <v>0</v>
      </c>
      <c r="AW77" s="220">
        <v>0</v>
      </c>
      <c r="AX77" s="220">
        <v>0</v>
      </c>
    </row>
    <row r="78" spans="1:50" ht="15.75" customHeight="1">
      <c r="A78" s="195" t="s">
        <v>169</v>
      </c>
      <c r="B78" s="243" t="s">
        <v>170</v>
      </c>
      <c r="C78" s="158" t="s">
        <v>39</v>
      </c>
      <c r="D78" s="158">
        <v>2021</v>
      </c>
      <c r="E78" s="159">
        <v>2021</v>
      </c>
      <c r="F78" s="220">
        <v>0</v>
      </c>
      <c r="G78" s="220">
        <v>1.738</v>
      </c>
      <c r="H78" s="158">
        <v>2021</v>
      </c>
      <c r="I78" s="220">
        <v>1.738</v>
      </c>
      <c r="J78" s="228">
        <f t="shared" si="3"/>
        <v>1.738</v>
      </c>
      <c r="K78" s="220">
        <v>0</v>
      </c>
      <c r="L78" s="220">
        <v>0</v>
      </c>
      <c r="M78" s="220">
        <v>0</v>
      </c>
      <c r="N78" s="220">
        <v>0</v>
      </c>
      <c r="O78" s="220">
        <v>0</v>
      </c>
      <c r="P78" s="220">
        <v>0</v>
      </c>
      <c r="Q78" s="220">
        <v>0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20">
        <v>0</v>
      </c>
      <c r="Y78" s="220">
        <v>0</v>
      </c>
      <c r="Z78" s="220">
        <v>1.738</v>
      </c>
      <c r="AA78" s="220">
        <v>0</v>
      </c>
      <c r="AB78" s="220">
        <v>0</v>
      </c>
      <c r="AC78" s="220">
        <v>1.738</v>
      </c>
      <c r="AD78" s="220">
        <v>0</v>
      </c>
      <c r="AE78" s="220">
        <v>0</v>
      </c>
      <c r="AF78" s="220">
        <v>0</v>
      </c>
      <c r="AG78" s="220">
        <v>0</v>
      </c>
      <c r="AH78" s="220">
        <v>0</v>
      </c>
      <c r="AI78" s="220">
        <v>0</v>
      </c>
      <c r="AJ78" s="220">
        <v>0</v>
      </c>
      <c r="AK78" s="220">
        <v>0</v>
      </c>
      <c r="AL78" s="220">
        <v>0</v>
      </c>
      <c r="AM78" s="220">
        <v>0</v>
      </c>
      <c r="AN78" s="220">
        <v>0</v>
      </c>
      <c r="AO78" s="220">
        <v>0</v>
      </c>
      <c r="AP78" s="220">
        <v>0</v>
      </c>
      <c r="AQ78" s="220">
        <v>0</v>
      </c>
      <c r="AR78" s="220">
        <v>0</v>
      </c>
      <c r="AS78" s="220">
        <v>0</v>
      </c>
      <c r="AT78" s="220">
        <f t="shared" si="4"/>
        <v>1.738</v>
      </c>
      <c r="AU78" s="220">
        <v>0</v>
      </c>
      <c r="AV78" s="220">
        <v>0</v>
      </c>
      <c r="AW78" s="220">
        <v>1.738</v>
      </c>
      <c r="AX78" s="220">
        <v>0</v>
      </c>
    </row>
    <row r="79" spans="1:50" ht="18" customHeight="1">
      <c r="A79" s="195" t="s">
        <v>171</v>
      </c>
      <c r="B79" s="243" t="s">
        <v>172</v>
      </c>
      <c r="C79" s="158" t="s">
        <v>39</v>
      </c>
      <c r="D79" s="158">
        <v>2023</v>
      </c>
      <c r="E79" s="159">
        <v>2023</v>
      </c>
      <c r="F79" s="220">
        <v>0</v>
      </c>
      <c r="G79" s="220">
        <v>9.276</v>
      </c>
      <c r="H79" s="158">
        <v>2021</v>
      </c>
      <c r="I79" s="220">
        <v>10.032921600000002</v>
      </c>
      <c r="J79" s="228">
        <f t="shared" si="3"/>
        <v>10.032921600000002</v>
      </c>
      <c r="K79" s="220">
        <v>0</v>
      </c>
      <c r="L79" s="220">
        <v>0</v>
      </c>
      <c r="M79" s="220">
        <v>0</v>
      </c>
      <c r="N79" s="220">
        <v>0</v>
      </c>
      <c r="O79" s="220">
        <v>0</v>
      </c>
      <c r="P79" s="220">
        <v>0</v>
      </c>
      <c r="Q79" s="220">
        <v>0</v>
      </c>
      <c r="R79" s="220">
        <v>0</v>
      </c>
      <c r="S79" s="220">
        <v>0</v>
      </c>
      <c r="T79" s="220">
        <v>0</v>
      </c>
      <c r="U79" s="220">
        <v>0</v>
      </c>
      <c r="V79" s="220">
        <v>0</v>
      </c>
      <c r="W79" s="220">
        <v>0</v>
      </c>
      <c r="X79" s="220">
        <v>0</v>
      </c>
      <c r="Y79" s="220">
        <v>0</v>
      </c>
      <c r="Z79" s="220">
        <v>0</v>
      </c>
      <c r="AA79" s="220">
        <v>0</v>
      </c>
      <c r="AB79" s="220">
        <v>0</v>
      </c>
      <c r="AC79" s="220">
        <v>0</v>
      </c>
      <c r="AD79" s="220">
        <v>0</v>
      </c>
      <c r="AE79" s="220">
        <v>0</v>
      </c>
      <c r="AF79" s="220">
        <v>0</v>
      </c>
      <c r="AG79" s="220">
        <v>0</v>
      </c>
      <c r="AH79" s="220">
        <v>0</v>
      </c>
      <c r="AI79" s="220">
        <v>0</v>
      </c>
      <c r="AJ79" s="220">
        <v>10.032921600000002</v>
      </c>
      <c r="AK79" s="220">
        <v>0</v>
      </c>
      <c r="AL79" s="220">
        <v>0</v>
      </c>
      <c r="AM79" s="220">
        <v>10.032921600000002</v>
      </c>
      <c r="AN79" s="220">
        <v>0</v>
      </c>
      <c r="AO79" s="220">
        <v>0</v>
      </c>
      <c r="AP79" s="220">
        <v>0</v>
      </c>
      <c r="AQ79" s="220">
        <v>0</v>
      </c>
      <c r="AR79" s="220">
        <v>0</v>
      </c>
      <c r="AS79" s="220">
        <v>0</v>
      </c>
      <c r="AT79" s="220">
        <f t="shared" si="4"/>
        <v>10.032921600000002</v>
      </c>
      <c r="AU79" s="220">
        <v>0</v>
      </c>
      <c r="AV79" s="220">
        <v>0</v>
      </c>
      <c r="AW79" s="220">
        <v>10.032921600000002</v>
      </c>
      <c r="AX79" s="220">
        <v>0</v>
      </c>
    </row>
    <row r="80" spans="1:50" ht="32.25" customHeight="1">
      <c r="A80" s="195" t="s">
        <v>173</v>
      </c>
      <c r="B80" s="243" t="s">
        <v>174</v>
      </c>
      <c r="C80" s="158" t="s">
        <v>39</v>
      </c>
      <c r="D80" s="158">
        <v>2024</v>
      </c>
      <c r="E80" s="159">
        <v>2024</v>
      </c>
      <c r="F80" s="220">
        <v>0</v>
      </c>
      <c r="G80" s="220">
        <v>15.77754</v>
      </c>
      <c r="H80" s="158">
        <v>2021</v>
      </c>
      <c r="I80" s="220">
        <v>17.74758675456</v>
      </c>
      <c r="J80" s="228">
        <f t="shared" si="3"/>
        <v>17.74758675456</v>
      </c>
      <c r="K80" s="220">
        <v>0</v>
      </c>
      <c r="L80" s="220">
        <v>0</v>
      </c>
      <c r="M80" s="220">
        <v>0</v>
      </c>
      <c r="N80" s="220">
        <v>0</v>
      </c>
      <c r="O80" s="220">
        <v>0</v>
      </c>
      <c r="P80" s="220">
        <v>0</v>
      </c>
      <c r="Q80" s="220">
        <v>0</v>
      </c>
      <c r="R80" s="220">
        <v>0</v>
      </c>
      <c r="S80" s="220">
        <v>0</v>
      </c>
      <c r="T80" s="220">
        <v>0</v>
      </c>
      <c r="U80" s="220">
        <v>0</v>
      </c>
      <c r="V80" s="220">
        <v>0</v>
      </c>
      <c r="W80" s="220">
        <v>0</v>
      </c>
      <c r="X80" s="220">
        <v>0</v>
      </c>
      <c r="Y80" s="220">
        <v>0</v>
      </c>
      <c r="Z80" s="220">
        <v>0</v>
      </c>
      <c r="AA80" s="220">
        <v>0</v>
      </c>
      <c r="AB80" s="220">
        <v>0</v>
      </c>
      <c r="AC80" s="220">
        <v>0</v>
      </c>
      <c r="AD80" s="220">
        <v>0</v>
      </c>
      <c r="AE80" s="220">
        <v>0</v>
      </c>
      <c r="AF80" s="220">
        <v>0</v>
      </c>
      <c r="AG80" s="220">
        <v>0</v>
      </c>
      <c r="AH80" s="220">
        <v>0</v>
      </c>
      <c r="AI80" s="220">
        <v>0</v>
      </c>
      <c r="AJ80" s="220">
        <v>0</v>
      </c>
      <c r="AK80" s="220">
        <v>0</v>
      </c>
      <c r="AL80" s="220">
        <v>0</v>
      </c>
      <c r="AM80" s="220">
        <v>0</v>
      </c>
      <c r="AN80" s="220">
        <v>0</v>
      </c>
      <c r="AO80" s="220">
        <v>17.74758675456</v>
      </c>
      <c r="AP80" s="220">
        <v>0</v>
      </c>
      <c r="AQ80" s="220">
        <v>0</v>
      </c>
      <c r="AR80" s="220">
        <v>17.74758675456</v>
      </c>
      <c r="AS80" s="220">
        <v>0</v>
      </c>
      <c r="AT80" s="220">
        <f t="shared" si="4"/>
        <v>17.74758675456</v>
      </c>
      <c r="AU80" s="220">
        <v>0</v>
      </c>
      <c r="AV80" s="220">
        <v>0</v>
      </c>
      <c r="AW80" s="220">
        <v>17.74758675456</v>
      </c>
      <c r="AX80" s="220">
        <v>0</v>
      </c>
    </row>
    <row r="81" spans="1:50" ht="32.25" customHeight="1">
      <c r="A81" s="195" t="s">
        <v>175</v>
      </c>
      <c r="B81" s="245" t="s">
        <v>176</v>
      </c>
      <c r="C81" s="158" t="s">
        <v>39</v>
      </c>
      <c r="D81" s="158">
        <v>2022</v>
      </c>
      <c r="E81" s="159">
        <v>2022</v>
      </c>
      <c r="F81" s="220">
        <v>0</v>
      </c>
      <c r="G81" s="220">
        <v>10.099</v>
      </c>
      <c r="H81" s="158" t="s">
        <v>39</v>
      </c>
      <c r="I81" s="220">
        <v>11.360001536</v>
      </c>
      <c r="J81" s="228">
        <f t="shared" si="3"/>
        <v>11.360001536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  <c r="P81" s="220">
        <v>0</v>
      </c>
      <c r="Q81" s="220">
        <v>0</v>
      </c>
      <c r="R81" s="220">
        <v>0</v>
      </c>
      <c r="S81" s="220">
        <v>0</v>
      </c>
      <c r="T81" s="220">
        <v>0</v>
      </c>
      <c r="U81" s="220">
        <v>0</v>
      </c>
      <c r="V81" s="220">
        <v>0</v>
      </c>
      <c r="W81" s="220">
        <v>0</v>
      </c>
      <c r="X81" s="220">
        <v>0</v>
      </c>
      <c r="Y81" s="220">
        <v>0</v>
      </c>
      <c r="Z81" s="220">
        <v>0</v>
      </c>
      <c r="AA81" s="220">
        <v>0</v>
      </c>
      <c r="AB81" s="220">
        <v>0</v>
      </c>
      <c r="AC81" s="220">
        <v>0</v>
      </c>
      <c r="AD81" s="220">
        <v>0</v>
      </c>
      <c r="AE81" s="220">
        <v>11.360001536</v>
      </c>
      <c r="AF81" s="220">
        <v>0</v>
      </c>
      <c r="AG81" s="220">
        <v>0</v>
      </c>
      <c r="AH81" s="220">
        <v>11.360001536</v>
      </c>
      <c r="AI81" s="220">
        <v>0</v>
      </c>
      <c r="AJ81" s="220">
        <v>0</v>
      </c>
      <c r="AK81" s="220">
        <v>0</v>
      </c>
      <c r="AL81" s="220">
        <v>0</v>
      </c>
      <c r="AM81" s="220">
        <v>0</v>
      </c>
      <c r="AN81" s="220">
        <v>0</v>
      </c>
      <c r="AO81" s="220">
        <v>0</v>
      </c>
      <c r="AP81" s="220">
        <v>0</v>
      </c>
      <c r="AQ81" s="220">
        <v>0</v>
      </c>
      <c r="AR81" s="220">
        <v>0</v>
      </c>
      <c r="AS81" s="220">
        <v>0</v>
      </c>
      <c r="AT81" s="220">
        <f t="shared" si="4"/>
        <v>11.360001536</v>
      </c>
      <c r="AU81" s="220">
        <v>0</v>
      </c>
      <c r="AV81" s="220">
        <v>0</v>
      </c>
      <c r="AW81" s="220">
        <v>11.360001536</v>
      </c>
      <c r="AX81" s="220">
        <v>0</v>
      </c>
    </row>
    <row r="82" spans="1:50" ht="32.25" customHeight="1">
      <c r="A82" s="195" t="s">
        <v>177</v>
      </c>
      <c r="B82" s="245" t="s">
        <v>178</v>
      </c>
      <c r="C82" s="158" t="s">
        <v>39</v>
      </c>
      <c r="D82" s="158">
        <v>2022</v>
      </c>
      <c r="E82" s="159">
        <v>2022</v>
      </c>
      <c r="F82" s="220">
        <v>0</v>
      </c>
      <c r="G82" s="220">
        <v>18.21708</v>
      </c>
      <c r="H82" s="158">
        <v>2021</v>
      </c>
      <c r="I82" s="220">
        <v>18.9457632</v>
      </c>
      <c r="J82" s="228">
        <f t="shared" si="3"/>
        <v>18.9457632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  <c r="P82" s="220">
        <v>0</v>
      </c>
      <c r="Q82" s="220">
        <v>0</v>
      </c>
      <c r="R82" s="220">
        <v>0</v>
      </c>
      <c r="S82" s="220">
        <v>0</v>
      </c>
      <c r="T82" s="220">
        <v>0</v>
      </c>
      <c r="U82" s="220">
        <v>0</v>
      </c>
      <c r="V82" s="220">
        <v>0</v>
      </c>
      <c r="W82" s="220">
        <v>0</v>
      </c>
      <c r="X82" s="220">
        <v>0</v>
      </c>
      <c r="Y82" s="220">
        <v>0</v>
      </c>
      <c r="Z82" s="220">
        <v>0</v>
      </c>
      <c r="AA82" s="220">
        <v>0</v>
      </c>
      <c r="AB82" s="220">
        <v>0</v>
      </c>
      <c r="AC82" s="220">
        <v>0</v>
      </c>
      <c r="AD82" s="220">
        <v>0</v>
      </c>
      <c r="AE82" s="220">
        <v>18.9457632</v>
      </c>
      <c r="AF82" s="220">
        <v>0</v>
      </c>
      <c r="AG82" s="220">
        <v>0</v>
      </c>
      <c r="AH82" s="220">
        <v>18.9457632</v>
      </c>
      <c r="AI82" s="220">
        <v>0</v>
      </c>
      <c r="AJ82" s="220">
        <v>0</v>
      </c>
      <c r="AK82" s="220">
        <v>0</v>
      </c>
      <c r="AL82" s="220">
        <v>0</v>
      </c>
      <c r="AM82" s="220">
        <v>0</v>
      </c>
      <c r="AN82" s="220">
        <v>0</v>
      </c>
      <c r="AO82" s="220">
        <v>0</v>
      </c>
      <c r="AP82" s="220">
        <v>0</v>
      </c>
      <c r="AQ82" s="220">
        <v>0</v>
      </c>
      <c r="AR82" s="220">
        <v>0</v>
      </c>
      <c r="AS82" s="220">
        <v>0</v>
      </c>
      <c r="AT82" s="220">
        <f t="shared" si="4"/>
        <v>18.9457632</v>
      </c>
      <c r="AU82" s="220">
        <v>0</v>
      </c>
      <c r="AV82" s="220">
        <v>0</v>
      </c>
      <c r="AW82" s="220">
        <v>18.9457632</v>
      </c>
      <c r="AX82" s="220">
        <v>0</v>
      </c>
    </row>
    <row r="83" spans="1:50" ht="18.75" customHeight="1">
      <c r="A83" s="195" t="s">
        <v>179</v>
      </c>
      <c r="B83" s="243" t="s">
        <v>180</v>
      </c>
      <c r="C83" s="158" t="s">
        <v>39</v>
      </c>
      <c r="D83" s="158">
        <v>2023</v>
      </c>
      <c r="E83" s="159">
        <v>2021</v>
      </c>
      <c r="F83" s="220">
        <v>0</v>
      </c>
      <c r="G83" s="220">
        <v>10.23435</v>
      </c>
      <c r="H83" s="158">
        <v>2021</v>
      </c>
      <c r="I83" s="220">
        <v>10.23435</v>
      </c>
      <c r="J83" s="228">
        <f t="shared" si="3"/>
        <v>10.23435</v>
      </c>
      <c r="K83" s="220">
        <v>0</v>
      </c>
      <c r="L83" s="220">
        <v>0</v>
      </c>
      <c r="M83" s="220">
        <v>0</v>
      </c>
      <c r="N83" s="220">
        <v>0</v>
      </c>
      <c r="O83" s="220">
        <v>0</v>
      </c>
      <c r="P83" s="220">
        <v>0</v>
      </c>
      <c r="Q83" s="220">
        <v>0</v>
      </c>
      <c r="R83" s="220">
        <v>0</v>
      </c>
      <c r="S83" s="220">
        <v>0</v>
      </c>
      <c r="T83" s="220">
        <v>0</v>
      </c>
      <c r="U83" s="220">
        <v>0</v>
      </c>
      <c r="V83" s="220">
        <v>0</v>
      </c>
      <c r="W83" s="220">
        <v>0</v>
      </c>
      <c r="X83" s="220">
        <v>0</v>
      </c>
      <c r="Y83" s="220">
        <v>0</v>
      </c>
      <c r="Z83" s="220">
        <v>10.23435</v>
      </c>
      <c r="AA83" s="220">
        <v>0</v>
      </c>
      <c r="AB83" s="220">
        <v>0</v>
      </c>
      <c r="AC83" s="220">
        <v>10.23435</v>
      </c>
      <c r="AD83" s="220">
        <v>0</v>
      </c>
      <c r="AE83" s="220">
        <v>0</v>
      </c>
      <c r="AF83" s="220">
        <v>0</v>
      </c>
      <c r="AG83" s="220">
        <v>0</v>
      </c>
      <c r="AH83" s="220">
        <v>0</v>
      </c>
      <c r="AI83" s="220">
        <v>0</v>
      </c>
      <c r="AJ83" s="220">
        <v>0</v>
      </c>
      <c r="AK83" s="220">
        <v>0</v>
      </c>
      <c r="AL83" s="220">
        <v>0</v>
      </c>
      <c r="AM83" s="220">
        <v>0</v>
      </c>
      <c r="AN83" s="220">
        <v>0</v>
      </c>
      <c r="AO83" s="220">
        <v>0</v>
      </c>
      <c r="AP83" s="220">
        <v>0</v>
      </c>
      <c r="AQ83" s="220">
        <v>0</v>
      </c>
      <c r="AR83" s="220">
        <v>0</v>
      </c>
      <c r="AS83" s="220">
        <v>0</v>
      </c>
      <c r="AT83" s="220">
        <f t="shared" si="4"/>
        <v>10.23435</v>
      </c>
      <c r="AU83" s="220">
        <v>0</v>
      </c>
      <c r="AV83" s="220">
        <v>0</v>
      </c>
      <c r="AW83" s="220">
        <v>10.23435</v>
      </c>
      <c r="AX83" s="220">
        <v>0</v>
      </c>
    </row>
    <row r="84" spans="1:50" ht="18.75" customHeight="1">
      <c r="A84" s="195" t="s">
        <v>181</v>
      </c>
      <c r="B84" s="243" t="s">
        <v>182</v>
      </c>
      <c r="C84" s="158" t="s">
        <v>39</v>
      </c>
      <c r="D84" s="158">
        <v>2021</v>
      </c>
      <c r="E84" s="159">
        <v>2021</v>
      </c>
      <c r="F84" s="220">
        <v>0</v>
      </c>
      <c r="G84" s="220">
        <v>0.63</v>
      </c>
      <c r="H84" s="158">
        <v>2021</v>
      </c>
      <c r="I84" s="220">
        <v>0.63</v>
      </c>
      <c r="J84" s="228">
        <f t="shared" si="3"/>
        <v>0.63</v>
      </c>
      <c r="K84" s="220">
        <v>0</v>
      </c>
      <c r="L84" s="220">
        <v>0</v>
      </c>
      <c r="M84" s="220">
        <v>0</v>
      </c>
      <c r="N84" s="220">
        <v>0</v>
      </c>
      <c r="O84" s="220">
        <v>0</v>
      </c>
      <c r="P84" s="220">
        <v>0</v>
      </c>
      <c r="Q84" s="220">
        <v>0</v>
      </c>
      <c r="R84" s="220">
        <v>0</v>
      </c>
      <c r="S84" s="220">
        <v>0</v>
      </c>
      <c r="T84" s="220">
        <v>0</v>
      </c>
      <c r="U84" s="220">
        <v>0</v>
      </c>
      <c r="V84" s="220">
        <v>0</v>
      </c>
      <c r="W84" s="220">
        <v>0</v>
      </c>
      <c r="X84" s="220">
        <v>0</v>
      </c>
      <c r="Y84" s="220">
        <v>0</v>
      </c>
      <c r="Z84" s="220">
        <v>0.63</v>
      </c>
      <c r="AA84" s="220">
        <v>0</v>
      </c>
      <c r="AB84" s="220">
        <v>0</v>
      </c>
      <c r="AC84" s="220">
        <v>0.63</v>
      </c>
      <c r="AD84" s="220">
        <v>0</v>
      </c>
      <c r="AE84" s="220">
        <v>0</v>
      </c>
      <c r="AF84" s="220">
        <v>0</v>
      </c>
      <c r="AG84" s="220">
        <v>0</v>
      </c>
      <c r="AH84" s="220">
        <v>0</v>
      </c>
      <c r="AI84" s="220">
        <v>0</v>
      </c>
      <c r="AJ84" s="220">
        <v>0</v>
      </c>
      <c r="AK84" s="220">
        <v>0</v>
      </c>
      <c r="AL84" s="220">
        <v>0</v>
      </c>
      <c r="AM84" s="220">
        <v>0</v>
      </c>
      <c r="AN84" s="220">
        <v>0</v>
      </c>
      <c r="AO84" s="220">
        <v>0</v>
      </c>
      <c r="AP84" s="220">
        <v>0</v>
      </c>
      <c r="AQ84" s="220">
        <v>0</v>
      </c>
      <c r="AR84" s="220">
        <v>0</v>
      </c>
      <c r="AS84" s="220">
        <v>0</v>
      </c>
      <c r="AT84" s="220">
        <f t="shared" si="4"/>
        <v>0.63</v>
      </c>
      <c r="AU84" s="220">
        <v>0</v>
      </c>
      <c r="AV84" s="220">
        <v>0</v>
      </c>
      <c r="AW84" s="220">
        <v>0.63</v>
      </c>
      <c r="AX84" s="220">
        <v>0</v>
      </c>
    </row>
    <row r="85" spans="1:50" ht="19.5" customHeight="1">
      <c r="A85" s="195" t="s">
        <v>183</v>
      </c>
      <c r="B85" s="243" t="s">
        <v>184</v>
      </c>
      <c r="C85" s="158" t="s">
        <v>39</v>
      </c>
      <c r="D85" s="158">
        <v>2021</v>
      </c>
      <c r="E85" s="159">
        <v>2021</v>
      </c>
      <c r="F85" s="158" t="s">
        <v>39</v>
      </c>
      <c r="G85" s="158" t="s">
        <v>39</v>
      </c>
      <c r="H85" s="158" t="s">
        <v>39</v>
      </c>
      <c r="I85" s="220">
        <v>8.652800000000001</v>
      </c>
      <c r="J85" s="228">
        <f>I85</f>
        <v>8.652800000000001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  <c r="Q85" s="220">
        <v>0</v>
      </c>
      <c r="R85" s="220">
        <v>0</v>
      </c>
      <c r="S85" s="220">
        <v>0</v>
      </c>
      <c r="T85" s="220">
        <v>0</v>
      </c>
      <c r="U85" s="220">
        <v>0</v>
      </c>
      <c r="V85" s="220">
        <v>0</v>
      </c>
      <c r="W85" s="220">
        <v>0</v>
      </c>
      <c r="X85" s="220">
        <v>0</v>
      </c>
      <c r="Y85" s="220">
        <v>0</v>
      </c>
      <c r="Z85" s="220">
        <v>8.652800000000001</v>
      </c>
      <c r="AA85" s="220">
        <v>0</v>
      </c>
      <c r="AB85" s="220">
        <v>0</v>
      </c>
      <c r="AC85" s="220">
        <v>8.652800000000001</v>
      </c>
      <c r="AD85" s="220">
        <v>0</v>
      </c>
      <c r="AE85" s="220">
        <v>0</v>
      </c>
      <c r="AF85" s="220">
        <v>0</v>
      </c>
      <c r="AG85" s="220">
        <v>0</v>
      </c>
      <c r="AH85" s="220">
        <v>0</v>
      </c>
      <c r="AI85" s="220">
        <v>0</v>
      </c>
      <c r="AJ85" s="220">
        <v>0</v>
      </c>
      <c r="AK85" s="220">
        <v>0</v>
      </c>
      <c r="AL85" s="220">
        <v>0</v>
      </c>
      <c r="AM85" s="220">
        <v>0</v>
      </c>
      <c r="AN85" s="220">
        <v>0</v>
      </c>
      <c r="AO85" s="220">
        <v>0</v>
      </c>
      <c r="AP85" s="220">
        <v>0</v>
      </c>
      <c r="AQ85" s="220">
        <v>0</v>
      </c>
      <c r="AR85" s="220">
        <v>0</v>
      </c>
      <c r="AS85" s="220">
        <v>0</v>
      </c>
      <c r="AT85" s="220">
        <f t="shared" si="4"/>
        <v>8.652800000000001</v>
      </c>
      <c r="AU85" s="220">
        <v>0</v>
      </c>
      <c r="AV85" s="220">
        <v>0</v>
      </c>
      <c r="AW85" s="220">
        <v>8.652800000000001</v>
      </c>
      <c r="AX85" s="220">
        <v>0</v>
      </c>
    </row>
    <row r="86" spans="1:50" ht="34.5" customHeight="1">
      <c r="A86" s="195" t="s">
        <v>185</v>
      </c>
      <c r="B86" s="243" t="s">
        <v>186</v>
      </c>
      <c r="C86" s="158" t="s">
        <v>39</v>
      </c>
      <c r="D86" s="158">
        <v>2024</v>
      </c>
      <c r="E86" s="159">
        <v>2024</v>
      </c>
      <c r="F86" s="220">
        <v>0</v>
      </c>
      <c r="G86" s="220">
        <v>4.5</v>
      </c>
      <c r="H86" s="158" t="s">
        <v>39</v>
      </c>
      <c r="I86" s="220">
        <v>5.4749380608000005</v>
      </c>
      <c r="J86" s="228">
        <f t="shared" si="3"/>
        <v>5.4749380608000005</v>
      </c>
      <c r="K86" s="220">
        <v>0</v>
      </c>
      <c r="L86" s="220">
        <v>0</v>
      </c>
      <c r="M86" s="220">
        <v>0</v>
      </c>
      <c r="N86" s="220">
        <v>0</v>
      </c>
      <c r="O86" s="220">
        <v>0</v>
      </c>
      <c r="P86" s="220">
        <v>0</v>
      </c>
      <c r="Q86" s="220">
        <v>0</v>
      </c>
      <c r="R86" s="220">
        <v>0</v>
      </c>
      <c r="S86" s="220">
        <v>0</v>
      </c>
      <c r="T86" s="220">
        <v>0</v>
      </c>
      <c r="U86" s="220">
        <v>0</v>
      </c>
      <c r="V86" s="220">
        <v>0</v>
      </c>
      <c r="W86" s="220">
        <v>0</v>
      </c>
      <c r="X86" s="220">
        <v>0</v>
      </c>
      <c r="Y86" s="220">
        <v>0</v>
      </c>
      <c r="Z86" s="220">
        <v>0</v>
      </c>
      <c r="AA86" s="220">
        <v>0</v>
      </c>
      <c r="AB86" s="220">
        <v>0</v>
      </c>
      <c r="AC86" s="220">
        <v>0</v>
      </c>
      <c r="AD86" s="220">
        <v>0</v>
      </c>
      <c r="AE86" s="220">
        <v>0</v>
      </c>
      <c r="AF86" s="220">
        <v>0</v>
      </c>
      <c r="AG86" s="220">
        <v>0</v>
      </c>
      <c r="AH86" s="220">
        <v>0</v>
      </c>
      <c r="AI86" s="220">
        <v>0</v>
      </c>
      <c r="AJ86" s="220">
        <v>0</v>
      </c>
      <c r="AK86" s="220">
        <v>0</v>
      </c>
      <c r="AL86" s="220">
        <v>0</v>
      </c>
      <c r="AM86" s="220">
        <v>0</v>
      </c>
      <c r="AN86" s="220">
        <v>0</v>
      </c>
      <c r="AO86" s="220">
        <v>5.4749380608000005</v>
      </c>
      <c r="AP86" s="220">
        <v>0</v>
      </c>
      <c r="AQ86" s="220">
        <v>0</v>
      </c>
      <c r="AR86" s="220">
        <v>5.4749380608000005</v>
      </c>
      <c r="AS86" s="220">
        <v>0</v>
      </c>
      <c r="AT86" s="220">
        <f t="shared" si="4"/>
        <v>5.4749380608000005</v>
      </c>
      <c r="AU86" s="220">
        <v>0</v>
      </c>
      <c r="AV86" s="220">
        <v>0</v>
      </c>
      <c r="AW86" s="220">
        <v>5.4749380608000005</v>
      </c>
      <c r="AX86" s="220">
        <v>0</v>
      </c>
    </row>
    <row r="87" spans="1:50" ht="19.5" customHeight="1">
      <c r="A87" s="195" t="s">
        <v>187</v>
      </c>
      <c r="B87" s="158" t="s">
        <v>188</v>
      </c>
      <c r="C87" s="158" t="s">
        <v>39</v>
      </c>
      <c r="D87" s="158">
        <v>2021</v>
      </c>
      <c r="E87" s="159">
        <v>2021</v>
      </c>
      <c r="F87" s="158" t="s">
        <v>39</v>
      </c>
      <c r="G87" s="158" t="s">
        <v>39</v>
      </c>
      <c r="H87" s="158" t="s">
        <v>39</v>
      </c>
      <c r="I87" s="220">
        <v>0.64896</v>
      </c>
      <c r="J87" s="228">
        <f t="shared" si="3"/>
        <v>0.64896</v>
      </c>
      <c r="K87" s="220">
        <v>0</v>
      </c>
      <c r="L87" s="220">
        <v>0</v>
      </c>
      <c r="M87" s="220">
        <v>0</v>
      </c>
      <c r="N87" s="220">
        <v>0</v>
      </c>
      <c r="O87" s="220">
        <v>0</v>
      </c>
      <c r="P87" s="220">
        <v>0</v>
      </c>
      <c r="Q87" s="220">
        <v>0</v>
      </c>
      <c r="R87" s="220">
        <v>0</v>
      </c>
      <c r="S87" s="220">
        <v>0</v>
      </c>
      <c r="T87" s="220">
        <v>0</v>
      </c>
      <c r="U87" s="220">
        <v>0</v>
      </c>
      <c r="V87" s="220">
        <v>0</v>
      </c>
      <c r="W87" s="220">
        <v>0</v>
      </c>
      <c r="X87" s="220">
        <v>0</v>
      </c>
      <c r="Y87" s="220">
        <v>0</v>
      </c>
      <c r="Z87" s="220">
        <v>0.64896</v>
      </c>
      <c r="AA87" s="220">
        <v>0</v>
      </c>
      <c r="AB87" s="220">
        <v>0</v>
      </c>
      <c r="AC87" s="220">
        <v>0.64896</v>
      </c>
      <c r="AD87" s="220">
        <v>0</v>
      </c>
      <c r="AE87" s="220">
        <v>0</v>
      </c>
      <c r="AF87" s="220">
        <v>0</v>
      </c>
      <c r="AG87" s="220">
        <v>0</v>
      </c>
      <c r="AH87" s="220">
        <v>0</v>
      </c>
      <c r="AI87" s="220">
        <v>0</v>
      </c>
      <c r="AJ87" s="220">
        <v>0</v>
      </c>
      <c r="AK87" s="220">
        <v>0</v>
      </c>
      <c r="AL87" s="220">
        <v>0</v>
      </c>
      <c r="AM87" s="220">
        <v>0</v>
      </c>
      <c r="AN87" s="220">
        <v>0</v>
      </c>
      <c r="AO87" s="220">
        <v>0</v>
      </c>
      <c r="AP87" s="220">
        <v>0</v>
      </c>
      <c r="AQ87" s="220">
        <v>0</v>
      </c>
      <c r="AR87" s="220">
        <v>0</v>
      </c>
      <c r="AS87" s="220">
        <v>0</v>
      </c>
      <c r="AT87" s="220">
        <f t="shared" si="4"/>
        <v>0.64896</v>
      </c>
      <c r="AU87" s="220">
        <v>0</v>
      </c>
      <c r="AV87" s="220">
        <v>0</v>
      </c>
      <c r="AW87" s="220">
        <v>0.64896</v>
      </c>
      <c r="AX87" s="220">
        <v>0</v>
      </c>
    </row>
    <row r="88" spans="1:50" ht="19.5" customHeight="1">
      <c r="A88" s="195" t="s">
        <v>189</v>
      </c>
      <c r="B88" s="158" t="s">
        <v>190</v>
      </c>
      <c r="C88" s="158" t="s">
        <v>39</v>
      </c>
      <c r="D88" s="158">
        <v>2022</v>
      </c>
      <c r="E88" s="159">
        <v>2022</v>
      </c>
      <c r="F88" s="158" t="s">
        <v>39</v>
      </c>
      <c r="G88" s="158" t="s">
        <v>39</v>
      </c>
      <c r="H88" s="158" t="s">
        <v>39</v>
      </c>
      <c r="I88" s="220">
        <v>6.466843136</v>
      </c>
      <c r="J88" s="228">
        <f t="shared" si="3"/>
        <v>6.466843136</v>
      </c>
      <c r="K88" s="220">
        <v>0</v>
      </c>
      <c r="L88" s="220">
        <v>0</v>
      </c>
      <c r="M88" s="220">
        <v>0</v>
      </c>
      <c r="N88" s="220">
        <v>0</v>
      </c>
      <c r="O88" s="220">
        <v>0</v>
      </c>
      <c r="P88" s="220">
        <v>0</v>
      </c>
      <c r="Q88" s="220">
        <v>0</v>
      </c>
      <c r="R88" s="220">
        <v>0</v>
      </c>
      <c r="S88" s="220">
        <v>0</v>
      </c>
      <c r="T88" s="220">
        <v>0</v>
      </c>
      <c r="U88" s="220">
        <v>0</v>
      </c>
      <c r="V88" s="220">
        <v>0</v>
      </c>
      <c r="W88" s="220">
        <v>0</v>
      </c>
      <c r="X88" s="220">
        <v>0</v>
      </c>
      <c r="Y88" s="220">
        <v>0</v>
      </c>
      <c r="Z88" s="220">
        <v>0</v>
      </c>
      <c r="AA88" s="220">
        <v>0</v>
      </c>
      <c r="AB88" s="220">
        <v>0</v>
      </c>
      <c r="AC88" s="220">
        <v>0</v>
      </c>
      <c r="AD88" s="220">
        <v>0</v>
      </c>
      <c r="AE88" s="220">
        <v>6.466843136</v>
      </c>
      <c r="AF88" s="220">
        <v>0</v>
      </c>
      <c r="AG88" s="220">
        <v>0</v>
      </c>
      <c r="AH88" s="220">
        <v>6.466843136</v>
      </c>
      <c r="AI88" s="220">
        <v>0</v>
      </c>
      <c r="AJ88" s="220">
        <v>0</v>
      </c>
      <c r="AK88" s="220">
        <v>0</v>
      </c>
      <c r="AL88" s="220">
        <v>0</v>
      </c>
      <c r="AM88" s="220">
        <v>0</v>
      </c>
      <c r="AN88" s="220">
        <v>0</v>
      </c>
      <c r="AO88" s="220">
        <v>0</v>
      </c>
      <c r="AP88" s="220">
        <v>0</v>
      </c>
      <c r="AQ88" s="220">
        <v>0</v>
      </c>
      <c r="AR88" s="220">
        <v>0</v>
      </c>
      <c r="AS88" s="220">
        <v>0</v>
      </c>
      <c r="AT88" s="220">
        <f t="shared" si="4"/>
        <v>6.466843136</v>
      </c>
      <c r="AU88" s="220">
        <v>0</v>
      </c>
      <c r="AV88" s="220">
        <v>0</v>
      </c>
      <c r="AW88" s="220">
        <v>6.466843136</v>
      </c>
      <c r="AX88" s="220">
        <v>0</v>
      </c>
    </row>
    <row r="89" spans="1:50" ht="67.5" customHeight="1">
      <c r="A89" s="195" t="s">
        <v>191</v>
      </c>
      <c r="B89" s="158" t="s">
        <v>192</v>
      </c>
      <c r="C89" s="158" t="s">
        <v>39</v>
      </c>
      <c r="D89" s="158">
        <v>2020</v>
      </c>
      <c r="E89" s="159">
        <v>2020</v>
      </c>
      <c r="F89" s="158" t="s">
        <v>39</v>
      </c>
      <c r="G89" s="158" t="s">
        <v>39</v>
      </c>
      <c r="H89" s="158" t="s">
        <v>39</v>
      </c>
      <c r="I89" s="220">
        <v>6.0978642359999995</v>
      </c>
      <c r="J89" s="228">
        <f t="shared" si="3"/>
        <v>6.0978642359999995</v>
      </c>
      <c r="K89" s="220">
        <v>0</v>
      </c>
      <c r="L89" s="220">
        <v>0</v>
      </c>
      <c r="M89" s="220">
        <v>0</v>
      </c>
      <c r="N89" s="220">
        <v>0</v>
      </c>
      <c r="O89" s="220">
        <v>0</v>
      </c>
      <c r="P89" s="220">
        <v>0</v>
      </c>
      <c r="Q89" s="220">
        <v>0</v>
      </c>
      <c r="R89" s="220">
        <v>0</v>
      </c>
      <c r="S89" s="220">
        <v>0</v>
      </c>
      <c r="T89" s="220">
        <v>0</v>
      </c>
      <c r="U89" s="220">
        <v>8.372000000000002</v>
      </c>
      <c r="V89" s="220">
        <v>0</v>
      </c>
      <c r="W89" s="220">
        <v>0</v>
      </c>
      <c r="X89" s="220">
        <v>8.372000000000002</v>
      </c>
      <c r="Y89" s="220">
        <v>0</v>
      </c>
      <c r="Z89" s="220">
        <v>0</v>
      </c>
      <c r="AA89" s="220">
        <v>0</v>
      </c>
      <c r="AB89" s="220">
        <v>0</v>
      </c>
      <c r="AC89" s="220">
        <v>0</v>
      </c>
      <c r="AD89" s="220">
        <v>0</v>
      </c>
      <c r="AE89" s="220">
        <v>0</v>
      </c>
      <c r="AF89" s="220">
        <v>0</v>
      </c>
      <c r="AG89" s="220">
        <v>0</v>
      </c>
      <c r="AH89" s="220">
        <v>0</v>
      </c>
      <c r="AI89" s="220">
        <v>0</v>
      </c>
      <c r="AJ89" s="220">
        <v>0</v>
      </c>
      <c r="AK89" s="220">
        <v>0</v>
      </c>
      <c r="AL89" s="220">
        <v>0</v>
      </c>
      <c r="AM89" s="220">
        <v>0</v>
      </c>
      <c r="AN89" s="220">
        <v>0</v>
      </c>
      <c r="AO89" s="220">
        <v>0</v>
      </c>
      <c r="AP89" s="220">
        <v>0</v>
      </c>
      <c r="AQ89" s="220">
        <v>0</v>
      </c>
      <c r="AR89" s="220">
        <v>0</v>
      </c>
      <c r="AS89" s="220">
        <v>0</v>
      </c>
      <c r="AT89" s="220">
        <f t="shared" si="4"/>
        <v>8.372000000000002</v>
      </c>
      <c r="AU89" s="220">
        <v>0</v>
      </c>
      <c r="AV89" s="220">
        <v>0</v>
      </c>
      <c r="AW89" s="220">
        <v>8.372000000000002</v>
      </c>
      <c r="AX89" s="220">
        <v>0</v>
      </c>
    </row>
    <row r="90" ht="61.5" customHeight="1"/>
    <row r="91" spans="1:9" ht="15.75">
      <c r="A91" s="333"/>
      <c r="B91" s="333"/>
      <c r="C91" s="333"/>
      <c r="D91" s="333"/>
      <c r="E91" s="333"/>
      <c r="F91" s="333"/>
      <c r="G91" s="333"/>
      <c r="H91" s="333"/>
      <c r="I91" s="246"/>
    </row>
    <row r="92" spans="1:8" ht="15.75">
      <c r="A92" s="334"/>
      <c r="B92" s="334"/>
      <c r="C92" s="334"/>
      <c r="D92" s="334"/>
      <c r="E92" s="334"/>
      <c r="F92" s="334"/>
      <c r="G92" s="334"/>
      <c r="H92" s="334"/>
    </row>
    <row r="93" spans="2:10" s="26" customFormat="1" ht="15.75">
      <c r="B93" s="335"/>
      <c r="C93" s="335"/>
      <c r="E93" s="73"/>
      <c r="F93" s="73"/>
      <c r="G93" s="73"/>
      <c r="H93" s="73"/>
      <c r="I93" s="73"/>
      <c r="J93" s="163"/>
    </row>
    <row r="94" spans="2:10" s="26" customFormat="1" ht="15">
      <c r="B94" s="73"/>
      <c r="C94" s="73"/>
      <c r="D94" s="73"/>
      <c r="E94" s="73"/>
      <c r="F94" s="73"/>
      <c r="G94" s="73"/>
      <c r="H94" s="73"/>
      <c r="I94" s="73"/>
      <c r="J94" s="163"/>
    </row>
    <row r="95" spans="2:10" s="26" customFormat="1" ht="15">
      <c r="B95" s="73"/>
      <c r="C95" s="73"/>
      <c r="D95" s="73"/>
      <c r="E95" s="73"/>
      <c r="F95" s="73"/>
      <c r="G95" s="73"/>
      <c r="H95" s="73"/>
      <c r="I95" s="73"/>
      <c r="J95" s="163"/>
    </row>
    <row r="96" spans="2:10" s="26" customFormat="1" ht="15">
      <c r="B96" s="73"/>
      <c r="C96" s="73"/>
      <c r="D96" s="73"/>
      <c r="E96" s="73"/>
      <c r="F96" s="73"/>
      <c r="G96" s="73"/>
      <c r="H96" s="73"/>
      <c r="I96" s="73"/>
      <c r="J96" s="163"/>
    </row>
    <row r="97" spans="2:10" s="26" customFormat="1" ht="15.75">
      <c r="B97" s="74"/>
      <c r="C97" s="74"/>
      <c r="D97" s="247"/>
      <c r="E97" s="247"/>
      <c r="F97" s="247"/>
      <c r="G97" s="73"/>
      <c r="H97" s="73"/>
      <c r="I97" s="73"/>
      <c r="J97" s="163"/>
    </row>
  </sheetData>
  <sheetProtection/>
  <mergeCells count="29">
    <mergeCell ref="A91:H91"/>
    <mergeCell ref="A92:H92"/>
    <mergeCell ref="B93:C93"/>
    <mergeCell ref="AK1:AN1"/>
    <mergeCell ref="AU1:AX1"/>
    <mergeCell ref="J2:AX2"/>
    <mergeCell ref="A7:T7"/>
    <mergeCell ref="E8:E9"/>
    <mergeCell ref="F8:H8"/>
    <mergeCell ref="I8:I9"/>
    <mergeCell ref="A8:A10"/>
    <mergeCell ref="B8:B10"/>
    <mergeCell ref="C8:C10"/>
    <mergeCell ref="D8:D10"/>
    <mergeCell ref="F9:H9"/>
    <mergeCell ref="K9:O9"/>
    <mergeCell ref="A4:AN4"/>
    <mergeCell ref="A5:AN5"/>
    <mergeCell ref="A6:AN6"/>
    <mergeCell ref="Z9:AD9"/>
    <mergeCell ref="AE9:AI9"/>
    <mergeCell ref="AJ9:AN9"/>
    <mergeCell ref="P9:T9"/>
    <mergeCell ref="U9:Y9"/>
    <mergeCell ref="K8:T8"/>
    <mergeCell ref="U8:AX8"/>
    <mergeCell ref="J8:J9"/>
    <mergeCell ref="AO9:AS9"/>
    <mergeCell ref="AT9:AX9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4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U102"/>
  <sheetViews>
    <sheetView view="pageBreakPreview" zoomScale="55" zoomScaleNormal="60" zoomScaleSheetLayoutView="55" zoomScalePageLayoutView="0" workbookViewId="0" topLeftCell="A1">
      <selection activeCell="S13" sqref="S13"/>
    </sheetView>
  </sheetViews>
  <sheetFormatPr defaultColWidth="9.140625" defaultRowHeight="15" outlineLevelRow="1"/>
  <cols>
    <col min="1" max="1" width="13.421875" style="222" customWidth="1"/>
    <col min="2" max="2" width="83.00390625" style="222" customWidth="1"/>
    <col min="3" max="3" width="15.28125" style="222" customWidth="1"/>
    <col min="4" max="4" width="8.28125" style="222" customWidth="1"/>
    <col min="5" max="5" width="16.421875" style="237" customWidth="1"/>
    <col min="6" max="6" width="26.140625" style="222" customWidth="1"/>
    <col min="7" max="7" width="10.28125" style="222" customWidth="1"/>
    <col min="8" max="11" width="10.57421875" style="222" customWidth="1"/>
    <col min="12" max="12" width="15.7109375" style="237" customWidth="1"/>
    <col min="13" max="13" width="17.57421875" style="237" customWidth="1"/>
    <col min="14" max="19" width="19.00390625" style="222" customWidth="1"/>
    <col min="20" max="20" width="11.57421875" style="222" bestFit="1" customWidth="1"/>
    <col min="21" max="21" width="11.28125" style="222" customWidth="1"/>
    <col min="22" max="22" width="8.140625" style="222" customWidth="1"/>
    <col min="23" max="23" width="6.8515625" style="222" customWidth="1"/>
    <col min="24" max="24" width="9.57421875" style="222" customWidth="1"/>
    <col min="25" max="25" width="6.421875" style="222" customWidth="1"/>
    <col min="26" max="26" width="8.421875" style="222" customWidth="1"/>
    <col min="27" max="27" width="11.421875" style="222" customWidth="1"/>
    <col min="28" max="28" width="9.00390625" style="222" customWidth="1"/>
    <col min="29" max="29" width="7.7109375" style="222" customWidth="1"/>
    <col min="30" max="30" width="9.140625" style="222" customWidth="1"/>
    <col min="31" max="31" width="7.00390625" style="222" customWidth="1"/>
    <col min="32" max="32" width="7.7109375" style="222" customWidth="1"/>
    <col min="33" max="33" width="10.7109375" style="222" customWidth="1"/>
    <col min="34" max="34" width="8.421875" style="222" customWidth="1"/>
    <col min="35" max="41" width="8.28125" style="222" customWidth="1"/>
    <col min="42" max="42" width="9.8515625" style="222" customWidth="1"/>
    <col min="43" max="43" width="7.00390625" style="222" customWidth="1"/>
    <col min="44" max="44" width="7.8515625" style="222" customWidth="1"/>
    <col min="45" max="45" width="11.00390625" style="222" customWidth="1"/>
    <col min="46" max="46" width="7.7109375" style="222" customWidth="1"/>
    <col min="47" max="47" width="8.8515625" style="222" customWidth="1"/>
    <col min="48" max="16384" width="9.140625" style="222" customWidth="1"/>
  </cols>
  <sheetData>
    <row r="1" spans="1:21" ht="27.75" customHeight="1" outlineLevel="1">
      <c r="A1" s="221"/>
      <c r="B1" s="221"/>
      <c r="C1" s="221"/>
      <c r="D1" s="221"/>
      <c r="E1" s="248"/>
      <c r="F1" s="221"/>
      <c r="G1" s="221"/>
      <c r="H1" s="221"/>
      <c r="I1" s="221"/>
      <c r="J1" s="221"/>
      <c r="K1" s="221"/>
      <c r="L1" s="248"/>
      <c r="M1" s="249"/>
      <c r="N1" s="250"/>
      <c r="O1" s="250"/>
      <c r="P1" s="250"/>
      <c r="Q1" s="347" t="s">
        <v>494</v>
      </c>
      <c r="R1" s="347"/>
      <c r="S1" s="347"/>
      <c r="T1" s="251"/>
      <c r="U1" s="251"/>
    </row>
    <row r="2" spans="1:21" ht="19.5" customHeight="1" outlineLevel="1">
      <c r="A2" s="252"/>
      <c r="B2" s="252"/>
      <c r="C2" s="252"/>
      <c r="D2" s="252"/>
      <c r="E2" s="253"/>
      <c r="F2" s="347" t="s">
        <v>555</v>
      </c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251"/>
      <c r="U2" s="251"/>
    </row>
    <row r="3" spans="12:21" ht="18.75" customHeight="1" outlineLevel="1">
      <c r="L3" s="254"/>
      <c r="M3" s="254"/>
      <c r="N3" s="231"/>
      <c r="O3" s="252"/>
      <c r="U3" s="83"/>
    </row>
    <row r="4" spans="1:21" ht="18.75" customHeight="1" outlineLevel="1">
      <c r="A4" s="344" t="s">
        <v>489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28"/>
      <c r="U4" s="28"/>
    </row>
    <row r="5" spans="1:21" ht="18.75" customHeight="1" outlineLevel="1">
      <c r="A5" s="344" t="s">
        <v>495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28"/>
      <c r="U5" s="28"/>
    </row>
    <row r="6" spans="1:21" ht="18.75" customHeight="1" outlineLevel="1">
      <c r="A6" s="344" t="s">
        <v>491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28"/>
      <c r="U6" s="28"/>
    </row>
    <row r="7" spans="1:21" ht="15.75" customHeight="1" outlineLevel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</row>
    <row r="8" ht="18.75">
      <c r="S8" s="83"/>
    </row>
    <row r="9" spans="1:19" ht="72.75" customHeight="1">
      <c r="A9" s="329" t="s">
        <v>14</v>
      </c>
      <c r="B9" s="329" t="s">
        <v>15</v>
      </c>
      <c r="C9" s="329" t="s">
        <v>193</v>
      </c>
      <c r="D9" s="343" t="s">
        <v>194</v>
      </c>
      <c r="E9" s="339" t="s">
        <v>195</v>
      </c>
      <c r="F9" s="341" t="s">
        <v>196</v>
      </c>
      <c r="G9" s="326" t="s">
        <v>197</v>
      </c>
      <c r="H9" s="327"/>
      <c r="I9" s="327"/>
      <c r="J9" s="327"/>
      <c r="K9" s="328"/>
      <c r="L9" s="345" t="s">
        <v>198</v>
      </c>
      <c r="M9" s="346"/>
      <c r="N9" s="326" t="s">
        <v>199</v>
      </c>
      <c r="O9" s="327"/>
      <c r="P9" s="327"/>
      <c r="Q9" s="327"/>
      <c r="R9" s="327"/>
      <c r="S9" s="328"/>
    </row>
    <row r="10" spans="1:19" ht="85.5" customHeight="1">
      <c r="A10" s="329"/>
      <c r="B10" s="329"/>
      <c r="C10" s="329"/>
      <c r="D10" s="343"/>
      <c r="E10" s="340"/>
      <c r="F10" s="342"/>
      <c r="G10" s="326" t="s">
        <v>24</v>
      </c>
      <c r="H10" s="327"/>
      <c r="I10" s="327"/>
      <c r="J10" s="327"/>
      <c r="K10" s="328"/>
      <c r="L10" s="345" t="s">
        <v>492</v>
      </c>
      <c r="M10" s="346"/>
      <c r="N10" s="255" t="s">
        <v>200</v>
      </c>
      <c r="O10" s="255" t="s">
        <v>201</v>
      </c>
      <c r="P10" s="255" t="s">
        <v>202</v>
      </c>
      <c r="Q10" s="256" t="s">
        <v>203</v>
      </c>
      <c r="R10" s="255" t="s">
        <v>204</v>
      </c>
      <c r="S10" s="329" t="s">
        <v>493</v>
      </c>
    </row>
    <row r="11" spans="1:19" ht="135" customHeight="1">
      <c r="A11" s="329"/>
      <c r="B11" s="329"/>
      <c r="C11" s="329"/>
      <c r="D11" s="343"/>
      <c r="E11" s="233" t="s">
        <v>24</v>
      </c>
      <c r="F11" s="232" t="s">
        <v>27</v>
      </c>
      <c r="G11" s="234" t="s">
        <v>205</v>
      </c>
      <c r="H11" s="234" t="s">
        <v>206</v>
      </c>
      <c r="I11" s="234" t="s">
        <v>207</v>
      </c>
      <c r="J11" s="257" t="s">
        <v>208</v>
      </c>
      <c r="K11" s="257" t="s">
        <v>209</v>
      </c>
      <c r="L11" s="241" t="s">
        <v>210</v>
      </c>
      <c r="M11" s="241" t="s">
        <v>211</v>
      </c>
      <c r="N11" s="158" t="s">
        <v>496</v>
      </c>
      <c r="O11" s="158" t="s">
        <v>496</v>
      </c>
      <c r="P11" s="158" t="s">
        <v>496</v>
      </c>
      <c r="Q11" s="158" t="s">
        <v>496</v>
      </c>
      <c r="R11" s="158" t="s">
        <v>496</v>
      </c>
      <c r="S11" s="329"/>
    </row>
    <row r="12" spans="1:19" ht="19.5" customHeight="1">
      <c r="A12" s="158">
        <v>1</v>
      </c>
      <c r="B12" s="158">
        <v>2</v>
      </c>
      <c r="C12" s="158">
        <v>3</v>
      </c>
      <c r="D12" s="158">
        <v>4</v>
      </c>
      <c r="E12" s="159">
        <v>5</v>
      </c>
      <c r="F12" s="158">
        <v>6</v>
      </c>
      <c r="G12" s="158">
        <v>7</v>
      </c>
      <c r="H12" s="158">
        <v>8</v>
      </c>
      <c r="I12" s="158">
        <v>9</v>
      </c>
      <c r="J12" s="158">
        <v>10</v>
      </c>
      <c r="K12" s="158">
        <v>11</v>
      </c>
      <c r="L12" s="159">
        <v>12</v>
      </c>
      <c r="M12" s="159">
        <v>13</v>
      </c>
      <c r="N12" s="195" t="s">
        <v>391</v>
      </c>
      <c r="O12" s="195" t="s">
        <v>392</v>
      </c>
      <c r="P12" s="195" t="s">
        <v>393</v>
      </c>
      <c r="Q12" s="195" t="s">
        <v>394</v>
      </c>
      <c r="R12" s="195" t="s">
        <v>395</v>
      </c>
      <c r="S12" s="158">
        <v>15</v>
      </c>
    </row>
    <row r="13" spans="1:20" s="32" customFormat="1" ht="19.5" customHeight="1">
      <c r="A13" s="68" t="s">
        <v>36</v>
      </c>
      <c r="B13" s="69" t="s">
        <v>37</v>
      </c>
      <c r="C13" s="70" t="s">
        <v>38</v>
      </c>
      <c r="D13" s="70">
        <v>2020</v>
      </c>
      <c r="E13" s="160">
        <v>2024</v>
      </c>
      <c r="F13" s="175">
        <v>345.73092154</v>
      </c>
      <c r="G13" s="71">
        <v>378.9175280476912</v>
      </c>
      <c r="H13" s="224">
        <f>H14+H15+H16+H17+H18+H19</f>
        <v>0</v>
      </c>
      <c r="I13" s="224">
        <f>I14+I15+I16+I17+I18+I19</f>
        <v>35.64720792328558</v>
      </c>
      <c r="J13" s="224">
        <f>J14+J15+J16+J17+J18+J19</f>
        <v>234.2553554502658</v>
      </c>
      <c r="K13" s="224">
        <f>K14+K15+K16+K17+K18+K19</f>
        <v>93.21133522280002</v>
      </c>
      <c r="L13" s="227">
        <f>F13</f>
        <v>345.73092154</v>
      </c>
      <c r="M13" s="227">
        <f>G13</f>
        <v>378.9175280476912</v>
      </c>
      <c r="N13" s="71">
        <v>69.94</v>
      </c>
      <c r="O13" s="71">
        <v>73.01579977333333</v>
      </c>
      <c r="P13" s="71">
        <v>85.48045838314667</v>
      </c>
      <c r="Q13" s="71">
        <v>79.5320001005227</v>
      </c>
      <c r="R13" s="71">
        <v>83.35799967068844</v>
      </c>
      <c r="S13" s="71">
        <f>N13+O13+P13+Q13+R13</f>
        <v>391.32625792769113</v>
      </c>
      <c r="T13" s="176"/>
    </row>
    <row r="14" spans="1:20" s="32" customFormat="1" ht="19.5" customHeight="1">
      <c r="A14" s="68" t="s">
        <v>40</v>
      </c>
      <c r="B14" s="69" t="s">
        <v>41</v>
      </c>
      <c r="C14" s="70" t="s">
        <v>38</v>
      </c>
      <c r="D14" s="70" t="s">
        <v>39</v>
      </c>
      <c r="E14" s="160" t="s">
        <v>39</v>
      </c>
      <c r="F14" s="175">
        <v>0</v>
      </c>
      <c r="G14" s="71">
        <v>0</v>
      </c>
      <c r="H14" s="224">
        <v>0</v>
      </c>
      <c r="I14" s="224">
        <v>0</v>
      </c>
      <c r="J14" s="224">
        <v>0</v>
      </c>
      <c r="K14" s="224">
        <v>0</v>
      </c>
      <c r="L14" s="227">
        <f aca="true" t="shared" si="0" ref="L14:L77">F14</f>
        <v>0</v>
      </c>
      <c r="M14" s="227">
        <f aca="true" t="shared" si="1" ref="M14:M77">G14</f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f aca="true" t="shared" si="2" ref="S14:S44">N14+O14+P14+Q14+R14</f>
        <v>0</v>
      </c>
      <c r="T14" s="176"/>
    </row>
    <row r="15" spans="1:20" s="32" customFormat="1" ht="27" customHeight="1">
      <c r="A15" s="68" t="s">
        <v>42</v>
      </c>
      <c r="B15" s="69" t="s">
        <v>43</v>
      </c>
      <c r="C15" s="70" t="s">
        <v>38</v>
      </c>
      <c r="D15" s="70">
        <v>2020</v>
      </c>
      <c r="E15" s="160">
        <v>2024</v>
      </c>
      <c r="F15" s="175">
        <v>255.05532155666668</v>
      </c>
      <c r="G15" s="71">
        <v>282.03939576889115</v>
      </c>
      <c r="H15" s="224">
        <f>H20</f>
        <v>0</v>
      </c>
      <c r="I15" s="224">
        <f>I20</f>
        <v>34.730508659285576</v>
      </c>
      <c r="J15" s="224">
        <f>J20</f>
        <v>231.5052576582658</v>
      </c>
      <c r="K15" s="224">
        <f>K20</f>
        <v>0</v>
      </c>
      <c r="L15" s="227">
        <f t="shared" si="0"/>
        <v>255.05532155666668</v>
      </c>
      <c r="M15" s="227">
        <f t="shared" si="1"/>
        <v>282.03939576889115</v>
      </c>
      <c r="N15" s="71">
        <v>43.88</v>
      </c>
      <c r="O15" s="71">
        <v>47.17891105066666</v>
      </c>
      <c r="P15" s="71">
        <v>54.83661848981334</v>
      </c>
      <c r="Q15" s="71">
        <v>71.17123210052269</v>
      </c>
      <c r="R15" s="71">
        <v>64.00589565788844</v>
      </c>
      <c r="S15" s="71">
        <f t="shared" si="2"/>
        <v>281.07265729889116</v>
      </c>
      <c r="T15" s="176"/>
    </row>
    <row r="16" spans="1:20" s="32" customFormat="1" ht="39" customHeight="1">
      <c r="A16" s="68" t="s">
        <v>44</v>
      </c>
      <c r="B16" s="69" t="s">
        <v>45</v>
      </c>
      <c r="C16" s="70" t="s">
        <v>38</v>
      </c>
      <c r="D16" s="70" t="s">
        <v>39</v>
      </c>
      <c r="E16" s="160" t="s">
        <v>39</v>
      </c>
      <c r="F16" s="175">
        <v>0</v>
      </c>
      <c r="G16" s="71">
        <v>0</v>
      </c>
      <c r="H16" s="224">
        <v>0</v>
      </c>
      <c r="I16" s="224">
        <v>0</v>
      </c>
      <c r="J16" s="224">
        <v>0</v>
      </c>
      <c r="K16" s="224">
        <v>0</v>
      </c>
      <c r="L16" s="227">
        <f t="shared" si="0"/>
        <v>0</v>
      </c>
      <c r="M16" s="227">
        <f t="shared" si="1"/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f t="shared" si="2"/>
        <v>0</v>
      </c>
      <c r="T16" s="176"/>
    </row>
    <row r="17" spans="1:20" s="32" customFormat="1" ht="31.5" customHeight="1">
      <c r="A17" s="68" t="s">
        <v>46</v>
      </c>
      <c r="B17" s="69" t="s">
        <v>47</v>
      </c>
      <c r="C17" s="70" t="s">
        <v>38</v>
      </c>
      <c r="D17" s="70">
        <v>2021</v>
      </c>
      <c r="E17" s="160">
        <v>2021</v>
      </c>
      <c r="F17" s="175">
        <v>3.39016</v>
      </c>
      <c r="G17" s="71">
        <v>3.6667970559999996</v>
      </c>
      <c r="H17" s="224">
        <f>H68</f>
        <v>0</v>
      </c>
      <c r="I17" s="224">
        <f>I68</f>
        <v>0.9166992639999999</v>
      </c>
      <c r="J17" s="224">
        <f>J68</f>
        <v>2.7500977919999996</v>
      </c>
      <c r="K17" s="224">
        <f>K68</f>
        <v>0</v>
      </c>
      <c r="L17" s="227">
        <f t="shared" si="0"/>
        <v>3.39016</v>
      </c>
      <c r="M17" s="227">
        <f t="shared" si="1"/>
        <v>3.6667970559999996</v>
      </c>
      <c r="N17" s="71">
        <v>0</v>
      </c>
      <c r="O17" s="71">
        <v>3.6667970559999996</v>
      </c>
      <c r="P17" s="71">
        <v>0</v>
      </c>
      <c r="Q17" s="71">
        <v>0</v>
      </c>
      <c r="R17" s="71">
        <v>0</v>
      </c>
      <c r="S17" s="71">
        <f t="shared" si="2"/>
        <v>3.6667970559999996</v>
      </c>
      <c r="T17" s="176"/>
    </row>
    <row r="18" spans="1:20" s="32" customFormat="1" ht="32.25" customHeight="1">
      <c r="A18" s="68" t="s">
        <v>48</v>
      </c>
      <c r="B18" s="69" t="s">
        <v>49</v>
      </c>
      <c r="C18" s="70" t="s">
        <v>38</v>
      </c>
      <c r="D18" s="70" t="s">
        <v>39</v>
      </c>
      <c r="E18" s="160" t="s">
        <v>39</v>
      </c>
      <c r="F18" s="175">
        <v>0</v>
      </c>
      <c r="G18" s="71">
        <v>0</v>
      </c>
      <c r="H18" s="224">
        <v>0</v>
      </c>
      <c r="I18" s="224">
        <v>0</v>
      </c>
      <c r="J18" s="224">
        <v>0</v>
      </c>
      <c r="K18" s="224">
        <v>0</v>
      </c>
      <c r="L18" s="227">
        <f t="shared" si="0"/>
        <v>0</v>
      </c>
      <c r="M18" s="227">
        <f t="shared" si="1"/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f t="shared" si="2"/>
        <v>0</v>
      </c>
      <c r="T18" s="176"/>
    </row>
    <row r="19" spans="1:20" s="32" customFormat="1" ht="19.5" customHeight="1">
      <c r="A19" s="68" t="s">
        <v>50</v>
      </c>
      <c r="B19" s="69" t="s">
        <v>51</v>
      </c>
      <c r="C19" s="70" t="s">
        <v>38</v>
      </c>
      <c r="D19" s="70">
        <v>2020</v>
      </c>
      <c r="E19" s="160">
        <v>2024</v>
      </c>
      <c r="F19" s="175">
        <v>87.28543998333332</v>
      </c>
      <c r="G19" s="71">
        <v>93.21133522280002</v>
      </c>
      <c r="H19" s="224">
        <f>H71</f>
        <v>0</v>
      </c>
      <c r="I19" s="224">
        <f>I71</f>
        <v>0</v>
      </c>
      <c r="J19" s="224">
        <f>J71</f>
        <v>0</v>
      </c>
      <c r="K19" s="224">
        <f>K71</f>
        <v>93.21133522280002</v>
      </c>
      <c r="L19" s="227">
        <f t="shared" si="0"/>
        <v>87.28543998333332</v>
      </c>
      <c r="M19" s="227">
        <f t="shared" si="1"/>
        <v>93.21133522280002</v>
      </c>
      <c r="N19" s="71">
        <v>26.06</v>
      </c>
      <c r="O19" s="71">
        <v>22.170091666666668</v>
      </c>
      <c r="P19" s="71">
        <v>30.643839893333336</v>
      </c>
      <c r="Q19" s="71">
        <v>8.360768000000002</v>
      </c>
      <c r="R19" s="71">
        <v>19.3521040128</v>
      </c>
      <c r="S19" s="71">
        <f t="shared" si="2"/>
        <v>106.58680357280001</v>
      </c>
      <c r="T19" s="176"/>
    </row>
    <row r="20" spans="1:20" s="32" customFormat="1" ht="34.5" customHeight="1">
      <c r="A20" s="68" t="s">
        <v>52</v>
      </c>
      <c r="B20" s="69" t="s">
        <v>53</v>
      </c>
      <c r="C20" s="70" t="s">
        <v>38</v>
      </c>
      <c r="D20" s="70">
        <v>2020</v>
      </c>
      <c r="E20" s="160">
        <v>2024</v>
      </c>
      <c r="F20" s="175">
        <v>255.05532155666668</v>
      </c>
      <c r="G20" s="71">
        <v>266.235766317551</v>
      </c>
      <c r="H20" s="224">
        <f>H21+H42+H55</f>
        <v>0</v>
      </c>
      <c r="I20" s="224">
        <f>I21+I42</f>
        <v>34.730508659285576</v>
      </c>
      <c r="J20" s="224">
        <f>J21+J42</f>
        <v>231.5052576582658</v>
      </c>
      <c r="K20" s="224">
        <v>0</v>
      </c>
      <c r="L20" s="227">
        <f t="shared" si="0"/>
        <v>255.05532155666668</v>
      </c>
      <c r="M20" s="227">
        <f t="shared" si="1"/>
        <v>266.235766317551</v>
      </c>
      <c r="N20" s="71">
        <v>43.879999999999995</v>
      </c>
      <c r="O20" s="71">
        <v>47.17891105066667</v>
      </c>
      <c r="P20" s="71">
        <v>54.83661848981334</v>
      </c>
      <c r="Q20" s="71">
        <v>71.17123210052267</v>
      </c>
      <c r="R20" s="71">
        <v>64.00589565788844</v>
      </c>
      <c r="S20" s="71">
        <f t="shared" si="2"/>
        <v>281.0726572988911</v>
      </c>
      <c r="T20" s="176"/>
    </row>
    <row r="21" spans="1:20" s="32" customFormat="1" ht="46.5" customHeight="1">
      <c r="A21" s="68" t="s">
        <v>54</v>
      </c>
      <c r="B21" s="69" t="s">
        <v>55</v>
      </c>
      <c r="C21" s="70" t="s">
        <v>38</v>
      </c>
      <c r="D21" s="70">
        <v>2020</v>
      </c>
      <c r="E21" s="160">
        <v>2024</v>
      </c>
      <c r="F21" s="175">
        <v>170.26125848666666</v>
      </c>
      <c r="G21" s="71">
        <v>188.0607994216954</v>
      </c>
      <c r="H21" s="224">
        <f>H22+H23</f>
        <v>0</v>
      </c>
      <c r="I21" s="224">
        <f>I22+I23</f>
        <v>18.806079942169543</v>
      </c>
      <c r="J21" s="224">
        <f>J22+J23</f>
        <v>169.25471947952587</v>
      </c>
      <c r="K21" s="224">
        <f>K22+K23</f>
        <v>0</v>
      </c>
      <c r="L21" s="227">
        <f t="shared" si="0"/>
        <v>170.26125848666666</v>
      </c>
      <c r="M21" s="227">
        <f t="shared" si="1"/>
        <v>188.0607994216954</v>
      </c>
      <c r="N21" s="71">
        <v>33.62</v>
      </c>
      <c r="O21" s="71">
        <v>36.10233105066667</v>
      </c>
      <c r="P21" s="71">
        <v>21.551090335146668</v>
      </c>
      <c r="Q21" s="71">
        <v>63.80023797954561</v>
      </c>
      <c r="R21" s="71">
        <v>31.722328236336473</v>
      </c>
      <c r="S21" s="71">
        <f t="shared" si="2"/>
        <v>186.7959876016954</v>
      </c>
      <c r="T21" s="176"/>
    </row>
    <row r="22" spans="1:20" s="32" customFormat="1" ht="27" customHeight="1">
      <c r="A22" s="68" t="s">
        <v>56</v>
      </c>
      <c r="B22" s="69" t="s">
        <v>57</v>
      </c>
      <c r="C22" s="70" t="s">
        <v>38</v>
      </c>
      <c r="D22" s="70" t="s">
        <v>39</v>
      </c>
      <c r="E22" s="160" t="s">
        <v>39</v>
      </c>
      <c r="F22" s="175">
        <v>0</v>
      </c>
      <c r="G22" s="71">
        <v>0</v>
      </c>
      <c r="H22" s="224">
        <v>0</v>
      </c>
      <c r="I22" s="224">
        <v>0</v>
      </c>
      <c r="J22" s="224">
        <v>0</v>
      </c>
      <c r="K22" s="224">
        <v>0</v>
      </c>
      <c r="L22" s="227">
        <f t="shared" si="0"/>
        <v>0</v>
      </c>
      <c r="M22" s="227">
        <f t="shared" si="1"/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f t="shared" si="2"/>
        <v>0</v>
      </c>
      <c r="T22" s="176"/>
    </row>
    <row r="23" spans="1:20" s="32" customFormat="1" ht="33.75" customHeight="1">
      <c r="A23" s="68" t="s">
        <v>58</v>
      </c>
      <c r="B23" s="69" t="s">
        <v>59</v>
      </c>
      <c r="C23" s="70" t="s">
        <v>38</v>
      </c>
      <c r="D23" s="70">
        <v>2020</v>
      </c>
      <c r="E23" s="160">
        <v>2024</v>
      </c>
      <c r="F23" s="175">
        <v>170.26125848666666</v>
      </c>
      <c r="G23" s="71">
        <v>188.0607994216954</v>
      </c>
      <c r="H23" s="224">
        <f>H24+H35</f>
        <v>0</v>
      </c>
      <c r="I23" s="224">
        <f>I24+I35</f>
        <v>18.806079942169543</v>
      </c>
      <c r="J23" s="224">
        <f>J24+J35</f>
        <v>169.25471947952587</v>
      </c>
      <c r="K23" s="224">
        <f>K24+K35</f>
        <v>0</v>
      </c>
      <c r="L23" s="227">
        <f t="shared" si="0"/>
        <v>170.26125848666666</v>
      </c>
      <c r="M23" s="227">
        <f t="shared" si="1"/>
        <v>188.0607994216954</v>
      </c>
      <c r="N23" s="71">
        <v>33.62</v>
      </c>
      <c r="O23" s="71">
        <v>36.10233105066667</v>
      </c>
      <c r="P23" s="71">
        <v>21.551090335146668</v>
      </c>
      <c r="Q23" s="71">
        <v>63.80023797954561</v>
      </c>
      <c r="R23" s="71">
        <v>31.722328236336473</v>
      </c>
      <c r="S23" s="71">
        <f t="shared" si="2"/>
        <v>186.7959876016954</v>
      </c>
      <c r="T23" s="176"/>
    </row>
    <row r="24" spans="1:20" s="32" customFormat="1" ht="19.5" customHeight="1">
      <c r="A24" s="68" t="s">
        <v>60</v>
      </c>
      <c r="B24" s="172" t="s">
        <v>61</v>
      </c>
      <c r="C24" s="70" t="s">
        <v>38</v>
      </c>
      <c r="D24" s="70">
        <v>2020</v>
      </c>
      <c r="E24" s="160">
        <v>2024</v>
      </c>
      <c r="F24" s="175">
        <v>143.32669265333334</v>
      </c>
      <c r="G24" s="71">
        <v>156.96542383970112</v>
      </c>
      <c r="H24" s="224">
        <f>SUM(H25:H34)</f>
        <v>0</v>
      </c>
      <c r="I24" s="224">
        <f>SUM(I25:I34)</f>
        <v>15.69654238397011</v>
      </c>
      <c r="J24" s="224">
        <f>SUM(J25:J34)</f>
        <v>141.268881455731</v>
      </c>
      <c r="K24" s="224">
        <f>SUM(K25:K34)</f>
        <v>0</v>
      </c>
      <c r="L24" s="227">
        <f t="shared" si="0"/>
        <v>143.32669265333334</v>
      </c>
      <c r="M24" s="227">
        <f t="shared" si="1"/>
        <v>156.96542383970112</v>
      </c>
      <c r="N24" s="71">
        <v>33.62</v>
      </c>
      <c r="O24" s="71">
        <v>31.541263509333334</v>
      </c>
      <c r="P24" s="71">
        <v>8.007843073706667</v>
      </c>
      <c r="Q24" s="71">
        <v>63.80023797954561</v>
      </c>
      <c r="R24" s="71">
        <v>18.731267457115482</v>
      </c>
      <c r="S24" s="71">
        <f t="shared" si="2"/>
        <v>155.70061201970108</v>
      </c>
      <c r="T24" s="176"/>
    </row>
    <row r="25" spans="1:20" ht="38.25" customHeight="1">
      <c r="A25" s="195" t="s">
        <v>62</v>
      </c>
      <c r="B25" s="232" t="s">
        <v>63</v>
      </c>
      <c r="C25" s="158" t="s">
        <v>39</v>
      </c>
      <c r="D25" s="158">
        <v>2020</v>
      </c>
      <c r="E25" s="159">
        <v>2020</v>
      </c>
      <c r="F25" s="230">
        <v>34.88481182</v>
      </c>
      <c r="G25" s="219">
        <v>34.88481182</v>
      </c>
      <c r="H25" s="225">
        <v>0</v>
      </c>
      <c r="I25" s="225">
        <f>G25*0.1</f>
        <v>3.4884811820000006</v>
      </c>
      <c r="J25" s="225">
        <f>G25-I25</f>
        <v>31.396330638000002</v>
      </c>
      <c r="K25" s="225">
        <v>0</v>
      </c>
      <c r="L25" s="225">
        <f t="shared" si="0"/>
        <v>34.88481182</v>
      </c>
      <c r="M25" s="225">
        <f t="shared" si="1"/>
        <v>34.88481182</v>
      </c>
      <c r="N25" s="220">
        <v>33.62</v>
      </c>
      <c r="O25" s="220">
        <v>0</v>
      </c>
      <c r="P25" s="220">
        <v>0</v>
      </c>
      <c r="Q25" s="220">
        <v>0</v>
      </c>
      <c r="R25" s="220">
        <v>0</v>
      </c>
      <c r="S25" s="220">
        <f t="shared" si="2"/>
        <v>33.62</v>
      </c>
      <c r="T25" s="231"/>
    </row>
    <row r="26" spans="1:20" ht="48.75" customHeight="1">
      <c r="A26" s="195" t="s">
        <v>64</v>
      </c>
      <c r="B26" s="232" t="s">
        <v>65</v>
      </c>
      <c r="C26" s="158" t="s">
        <v>39</v>
      </c>
      <c r="D26" s="158">
        <v>2022</v>
      </c>
      <c r="E26" s="159">
        <v>2022</v>
      </c>
      <c r="F26" s="230">
        <v>7.118943333333334</v>
      </c>
      <c r="G26" s="219">
        <v>8.007843073706667</v>
      </c>
      <c r="H26" s="219">
        <v>0</v>
      </c>
      <c r="I26" s="219">
        <f aca="true" t="shared" si="3" ref="I26:I34">G26*0.1</f>
        <v>0.8007843073706667</v>
      </c>
      <c r="J26" s="219">
        <f aca="true" t="shared" si="4" ref="J26:J34">G26-I26</f>
        <v>7.207058766336</v>
      </c>
      <c r="K26" s="219">
        <v>0</v>
      </c>
      <c r="L26" s="225">
        <f t="shared" si="0"/>
        <v>7.118943333333334</v>
      </c>
      <c r="M26" s="225">
        <f t="shared" si="1"/>
        <v>8.007843073706667</v>
      </c>
      <c r="N26" s="220">
        <v>0</v>
      </c>
      <c r="O26" s="220">
        <v>0</v>
      </c>
      <c r="P26" s="220">
        <v>8.007843073706667</v>
      </c>
      <c r="Q26" s="220">
        <v>0</v>
      </c>
      <c r="R26" s="220">
        <v>0</v>
      </c>
      <c r="S26" s="220">
        <f t="shared" si="2"/>
        <v>8.007843073706667</v>
      </c>
      <c r="T26" s="231"/>
    </row>
    <row r="27" spans="1:20" ht="34.5" customHeight="1">
      <c r="A27" s="195" t="s">
        <v>66</v>
      </c>
      <c r="B27" s="232" t="s">
        <v>67</v>
      </c>
      <c r="C27" s="158" t="s">
        <v>39</v>
      </c>
      <c r="D27" s="158">
        <v>2023</v>
      </c>
      <c r="E27" s="159">
        <v>2023</v>
      </c>
      <c r="F27" s="230">
        <v>2.453736666666667</v>
      </c>
      <c r="G27" s="219">
        <v>2.6539615786666673</v>
      </c>
      <c r="H27" s="219">
        <v>0</v>
      </c>
      <c r="I27" s="219">
        <f t="shared" si="3"/>
        <v>0.26539615786666676</v>
      </c>
      <c r="J27" s="219">
        <f t="shared" si="4"/>
        <v>2.3885654208000004</v>
      </c>
      <c r="K27" s="219">
        <v>0</v>
      </c>
      <c r="L27" s="225">
        <f t="shared" si="0"/>
        <v>2.453736666666667</v>
      </c>
      <c r="M27" s="225">
        <f t="shared" si="1"/>
        <v>2.6539615786666673</v>
      </c>
      <c r="N27" s="220">
        <v>0</v>
      </c>
      <c r="O27" s="220">
        <v>0</v>
      </c>
      <c r="P27" s="220">
        <v>0</v>
      </c>
      <c r="Q27" s="220">
        <v>2.6539615786666673</v>
      </c>
      <c r="R27" s="220">
        <v>0</v>
      </c>
      <c r="S27" s="220">
        <f t="shared" si="2"/>
        <v>2.6539615786666673</v>
      </c>
      <c r="T27" s="231"/>
    </row>
    <row r="28" spans="1:20" ht="57.75" customHeight="1">
      <c r="A28" s="195" t="s">
        <v>68</v>
      </c>
      <c r="B28" s="232" t="s">
        <v>212</v>
      </c>
      <c r="C28" s="158" t="s">
        <v>39</v>
      </c>
      <c r="D28" s="158">
        <v>2024</v>
      </c>
      <c r="E28" s="159">
        <v>2021</v>
      </c>
      <c r="F28" s="230">
        <v>14.61949</v>
      </c>
      <c r="G28" s="219">
        <v>14.61949</v>
      </c>
      <c r="H28" s="219">
        <v>0</v>
      </c>
      <c r="I28" s="219">
        <f t="shared" si="3"/>
        <v>1.4619490000000002</v>
      </c>
      <c r="J28" s="219">
        <f t="shared" si="4"/>
        <v>13.157541</v>
      </c>
      <c r="K28" s="219">
        <v>0</v>
      </c>
      <c r="L28" s="225">
        <f t="shared" si="0"/>
        <v>14.61949</v>
      </c>
      <c r="M28" s="225">
        <f t="shared" si="1"/>
        <v>14.61949</v>
      </c>
      <c r="N28" s="220">
        <v>0</v>
      </c>
      <c r="O28" s="220">
        <v>14.61949</v>
      </c>
      <c r="P28" s="220">
        <v>0</v>
      </c>
      <c r="Q28" s="220">
        <v>0</v>
      </c>
      <c r="R28" s="220">
        <v>0</v>
      </c>
      <c r="S28" s="220">
        <f t="shared" si="2"/>
        <v>14.61949</v>
      </c>
      <c r="T28" s="231"/>
    </row>
    <row r="29" spans="1:20" ht="61.5" customHeight="1">
      <c r="A29" s="195" t="s">
        <v>70</v>
      </c>
      <c r="B29" s="232" t="s">
        <v>213</v>
      </c>
      <c r="C29" s="158" t="s">
        <v>39</v>
      </c>
      <c r="D29" s="158">
        <v>2021</v>
      </c>
      <c r="E29" s="159">
        <v>2024</v>
      </c>
      <c r="F29" s="230">
        <v>12.469551666666668</v>
      </c>
      <c r="G29" s="219">
        <v>14.026549765973336</v>
      </c>
      <c r="H29" s="219">
        <v>0</v>
      </c>
      <c r="I29" s="219">
        <f t="shared" si="3"/>
        <v>1.4026549765973337</v>
      </c>
      <c r="J29" s="219">
        <f t="shared" si="4"/>
        <v>12.623894789376003</v>
      </c>
      <c r="K29" s="219">
        <v>0</v>
      </c>
      <c r="L29" s="225">
        <f t="shared" si="0"/>
        <v>12.469551666666668</v>
      </c>
      <c r="M29" s="225">
        <f t="shared" si="1"/>
        <v>14.026549765973336</v>
      </c>
      <c r="N29" s="220">
        <v>0</v>
      </c>
      <c r="O29" s="220">
        <v>0</v>
      </c>
      <c r="P29" s="220">
        <v>0</v>
      </c>
      <c r="Q29" s="220">
        <v>0</v>
      </c>
      <c r="R29" s="220">
        <v>14.026549765973336</v>
      </c>
      <c r="S29" s="220">
        <f t="shared" si="2"/>
        <v>14.026549765973336</v>
      </c>
      <c r="T29" s="231"/>
    </row>
    <row r="30" spans="1:20" ht="39" customHeight="1">
      <c r="A30" s="195" t="s">
        <v>72</v>
      </c>
      <c r="B30" s="232" t="s">
        <v>73</v>
      </c>
      <c r="C30" s="158" t="s">
        <v>39</v>
      </c>
      <c r="D30" s="158">
        <v>2024</v>
      </c>
      <c r="E30" s="159">
        <v>2024</v>
      </c>
      <c r="F30" s="230">
        <v>1.3963583333333334</v>
      </c>
      <c r="G30" s="219">
        <v>1.6988834190404272</v>
      </c>
      <c r="H30" s="219">
        <v>0</v>
      </c>
      <c r="I30" s="219">
        <f t="shared" si="3"/>
        <v>0.16988834190404273</v>
      </c>
      <c r="J30" s="219">
        <f t="shared" si="4"/>
        <v>1.5289950771363845</v>
      </c>
      <c r="K30" s="219">
        <v>0</v>
      </c>
      <c r="L30" s="225">
        <f t="shared" si="0"/>
        <v>1.3963583333333334</v>
      </c>
      <c r="M30" s="225">
        <f t="shared" si="1"/>
        <v>1.6988834190404272</v>
      </c>
      <c r="N30" s="220">
        <v>0</v>
      </c>
      <c r="O30" s="220">
        <v>0</v>
      </c>
      <c r="P30" s="220">
        <v>0</v>
      </c>
      <c r="Q30" s="220">
        <v>0</v>
      </c>
      <c r="R30" s="220">
        <v>1.6988834190404272</v>
      </c>
      <c r="S30" s="220">
        <f t="shared" si="2"/>
        <v>1.6988834190404272</v>
      </c>
      <c r="T30" s="231"/>
    </row>
    <row r="31" spans="1:20" ht="36.75" customHeight="1">
      <c r="A31" s="195" t="s">
        <v>74</v>
      </c>
      <c r="B31" s="232" t="s">
        <v>75</v>
      </c>
      <c r="C31" s="158" t="s">
        <v>39</v>
      </c>
      <c r="D31" s="158">
        <v>2024</v>
      </c>
      <c r="E31" s="159">
        <v>2024</v>
      </c>
      <c r="F31" s="230">
        <v>2.4705766666666666</v>
      </c>
      <c r="G31" s="219">
        <v>3.005834272101718</v>
      </c>
      <c r="H31" s="219">
        <v>0</v>
      </c>
      <c r="I31" s="219">
        <f t="shared" si="3"/>
        <v>0.30058342721017184</v>
      </c>
      <c r="J31" s="219">
        <f t="shared" si="4"/>
        <v>2.7052508448915464</v>
      </c>
      <c r="K31" s="219">
        <v>0</v>
      </c>
      <c r="L31" s="225">
        <f t="shared" si="0"/>
        <v>2.4705766666666666</v>
      </c>
      <c r="M31" s="225">
        <f t="shared" si="1"/>
        <v>3.005834272101718</v>
      </c>
      <c r="N31" s="220">
        <v>0</v>
      </c>
      <c r="O31" s="220">
        <v>0</v>
      </c>
      <c r="P31" s="220">
        <v>0</v>
      </c>
      <c r="Q31" s="220">
        <v>0</v>
      </c>
      <c r="R31" s="220">
        <v>3.005834272101718</v>
      </c>
      <c r="S31" s="220">
        <f t="shared" si="2"/>
        <v>3.005834272101718</v>
      </c>
      <c r="T31" s="231"/>
    </row>
    <row r="32" spans="1:20" ht="35.25" customHeight="1">
      <c r="A32" s="195" t="s">
        <v>76</v>
      </c>
      <c r="B32" s="232" t="s">
        <v>77</v>
      </c>
      <c r="C32" s="158" t="s">
        <v>39</v>
      </c>
      <c r="D32" s="158">
        <v>2023</v>
      </c>
      <c r="E32" s="159">
        <v>2023</v>
      </c>
      <c r="F32" s="230">
        <v>52.26809333333333</v>
      </c>
      <c r="G32" s="219">
        <v>61.14627640087894</v>
      </c>
      <c r="H32" s="219">
        <v>0</v>
      </c>
      <c r="I32" s="219">
        <f t="shared" si="3"/>
        <v>6.114627640087894</v>
      </c>
      <c r="J32" s="219">
        <f t="shared" si="4"/>
        <v>55.03164876079104</v>
      </c>
      <c r="K32" s="219">
        <v>0</v>
      </c>
      <c r="L32" s="225">
        <f t="shared" si="0"/>
        <v>52.26809333333333</v>
      </c>
      <c r="M32" s="225">
        <f t="shared" si="1"/>
        <v>61.14627640087894</v>
      </c>
      <c r="N32" s="220">
        <v>0</v>
      </c>
      <c r="O32" s="220">
        <v>0</v>
      </c>
      <c r="P32" s="220">
        <v>0</v>
      </c>
      <c r="Q32" s="220">
        <v>61.14627640087894</v>
      </c>
      <c r="R32" s="220">
        <v>0</v>
      </c>
      <c r="S32" s="220">
        <f t="shared" si="2"/>
        <v>61.14627640087894</v>
      </c>
      <c r="T32" s="231"/>
    </row>
    <row r="33" spans="1:20" ht="35.25" customHeight="1">
      <c r="A33" s="195" t="s">
        <v>78</v>
      </c>
      <c r="B33" s="232" t="s">
        <v>79</v>
      </c>
      <c r="C33" s="158" t="s">
        <v>39</v>
      </c>
      <c r="D33" s="158">
        <v>2021</v>
      </c>
      <c r="E33" s="159">
        <v>2021</v>
      </c>
      <c r="F33" s="230">
        <v>5.328658333333333</v>
      </c>
      <c r="G33" s="219">
        <v>5.763476853333333</v>
      </c>
      <c r="H33" s="219">
        <v>0</v>
      </c>
      <c r="I33" s="219">
        <f t="shared" si="3"/>
        <v>0.5763476853333332</v>
      </c>
      <c r="J33" s="219">
        <f t="shared" si="4"/>
        <v>5.187129167999999</v>
      </c>
      <c r="K33" s="219">
        <v>0</v>
      </c>
      <c r="L33" s="225">
        <f t="shared" si="0"/>
        <v>5.328658333333333</v>
      </c>
      <c r="M33" s="225">
        <f t="shared" si="1"/>
        <v>5.763476853333333</v>
      </c>
      <c r="N33" s="220">
        <v>0</v>
      </c>
      <c r="O33" s="220">
        <v>5.763476853333333</v>
      </c>
      <c r="P33" s="220">
        <v>0</v>
      </c>
      <c r="Q33" s="220">
        <v>0</v>
      </c>
      <c r="R33" s="220">
        <v>0</v>
      </c>
      <c r="S33" s="220">
        <f t="shared" si="2"/>
        <v>5.763476853333333</v>
      </c>
      <c r="T33" s="231"/>
    </row>
    <row r="34" spans="1:20" ht="55.5" customHeight="1">
      <c r="A34" s="195" t="s">
        <v>80</v>
      </c>
      <c r="B34" s="232" t="s">
        <v>214</v>
      </c>
      <c r="C34" s="158" t="s">
        <v>39</v>
      </c>
      <c r="D34" s="158">
        <v>2021</v>
      </c>
      <c r="E34" s="159">
        <v>2021</v>
      </c>
      <c r="F34" s="230">
        <v>10.3164725</v>
      </c>
      <c r="G34" s="219">
        <v>11.158296656000001</v>
      </c>
      <c r="H34" s="219">
        <v>0</v>
      </c>
      <c r="I34" s="219">
        <f t="shared" si="3"/>
        <v>1.1158296656000002</v>
      </c>
      <c r="J34" s="219">
        <f t="shared" si="4"/>
        <v>10.042466990400001</v>
      </c>
      <c r="K34" s="219">
        <v>0</v>
      </c>
      <c r="L34" s="225">
        <f t="shared" si="0"/>
        <v>10.3164725</v>
      </c>
      <c r="M34" s="225">
        <f t="shared" si="1"/>
        <v>11.158296656000001</v>
      </c>
      <c r="N34" s="220">
        <v>0</v>
      </c>
      <c r="O34" s="220">
        <v>11.158296656000001</v>
      </c>
      <c r="P34" s="220">
        <v>0</v>
      </c>
      <c r="Q34" s="220">
        <v>0</v>
      </c>
      <c r="R34" s="220">
        <v>0</v>
      </c>
      <c r="S34" s="220">
        <f t="shared" si="2"/>
        <v>11.158296656000001</v>
      </c>
      <c r="T34" s="231"/>
    </row>
    <row r="35" spans="1:20" s="32" customFormat="1" ht="19.5" customHeight="1">
      <c r="A35" s="68" t="s">
        <v>82</v>
      </c>
      <c r="B35" s="172" t="s">
        <v>83</v>
      </c>
      <c r="C35" s="70" t="s">
        <v>38</v>
      </c>
      <c r="D35" s="70">
        <v>2021</v>
      </c>
      <c r="E35" s="160">
        <v>2024</v>
      </c>
      <c r="F35" s="175">
        <v>26.93456583333333</v>
      </c>
      <c r="G35" s="71">
        <v>31.095375581994332</v>
      </c>
      <c r="H35" s="223">
        <f>SUM(H36:H41)</f>
        <v>0</v>
      </c>
      <c r="I35" s="223">
        <f>SUM(I36:I41)</f>
        <v>3.1095375581994333</v>
      </c>
      <c r="J35" s="223">
        <f>SUM(J36:J41)</f>
        <v>27.985838023794898</v>
      </c>
      <c r="K35" s="223">
        <f>SUM(K36:K41)</f>
        <v>0</v>
      </c>
      <c r="L35" s="227">
        <f t="shared" si="0"/>
        <v>26.93456583333333</v>
      </c>
      <c r="M35" s="227">
        <f t="shared" si="1"/>
        <v>31.095375581994332</v>
      </c>
      <c r="N35" s="71">
        <v>0</v>
      </c>
      <c r="O35" s="71">
        <v>4.561067541333334</v>
      </c>
      <c r="P35" s="71">
        <v>13.543247261440003</v>
      </c>
      <c r="Q35" s="71">
        <v>0</v>
      </c>
      <c r="R35" s="71">
        <v>12.991060779220994</v>
      </c>
      <c r="S35" s="71">
        <f t="shared" si="2"/>
        <v>31.095375581994332</v>
      </c>
      <c r="T35" s="176"/>
    </row>
    <row r="36" spans="1:20" ht="19.5" customHeight="1">
      <c r="A36" s="195" t="s">
        <v>84</v>
      </c>
      <c r="B36" s="232" t="s">
        <v>85</v>
      </c>
      <c r="C36" s="158" t="s">
        <v>39</v>
      </c>
      <c r="D36" s="158">
        <v>2022</v>
      </c>
      <c r="E36" s="159">
        <v>2022</v>
      </c>
      <c r="F36" s="230">
        <v>8.480303333333334</v>
      </c>
      <c r="G36" s="219">
        <v>9.539187928746669</v>
      </c>
      <c r="H36" s="225">
        <v>0</v>
      </c>
      <c r="I36" s="225">
        <f>G36*0.1</f>
        <v>0.953918792874667</v>
      </c>
      <c r="J36" s="225">
        <f>G36-I36</f>
        <v>8.585269135872002</v>
      </c>
      <c r="K36" s="225">
        <v>0</v>
      </c>
      <c r="L36" s="225">
        <f t="shared" si="0"/>
        <v>8.480303333333334</v>
      </c>
      <c r="M36" s="225">
        <f t="shared" si="1"/>
        <v>9.539187928746669</v>
      </c>
      <c r="N36" s="220">
        <v>0</v>
      </c>
      <c r="O36" s="220">
        <v>0</v>
      </c>
      <c r="P36" s="220">
        <v>9.539187928746669</v>
      </c>
      <c r="Q36" s="220">
        <v>0</v>
      </c>
      <c r="R36" s="220">
        <v>0</v>
      </c>
      <c r="S36" s="220">
        <f t="shared" si="2"/>
        <v>9.539187928746669</v>
      </c>
      <c r="T36" s="231"/>
    </row>
    <row r="37" spans="1:20" ht="19.5" customHeight="1">
      <c r="A37" s="195" t="s">
        <v>86</v>
      </c>
      <c r="B37" s="232" t="s">
        <v>87</v>
      </c>
      <c r="C37" s="158" t="s">
        <v>39</v>
      </c>
      <c r="D37" s="158">
        <v>2021</v>
      </c>
      <c r="E37" s="159">
        <v>2021</v>
      </c>
      <c r="F37" s="230">
        <v>4.216963333333333</v>
      </c>
      <c r="G37" s="219">
        <v>4.561067541333334</v>
      </c>
      <c r="H37" s="225">
        <v>0</v>
      </c>
      <c r="I37" s="225">
        <f>G37*0.1</f>
        <v>0.45610675413333346</v>
      </c>
      <c r="J37" s="225">
        <f>G37-I37</f>
        <v>4.1049607872000005</v>
      </c>
      <c r="K37" s="225">
        <v>0</v>
      </c>
      <c r="L37" s="225">
        <f t="shared" si="0"/>
        <v>4.216963333333333</v>
      </c>
      <c r="M37" s="225">
        <f t="shared" si="1"/>
        <v>4.561067541333334</v>
      </c>
      <c r="N37" s="220">
        <v>0</v>
      </c>
      <c r="O37" s="220">
        <v>4.561067541333334</v>
      </c>
      <c r="P37" s="220">
        <v>0</v>
      </c>
      <c r="Q37" s="220">
        <v>0</v>
      </c>
      <c r="R37" s="220">
        <v>0</v>
      </c>
      <c r="S37" s="220">
        <f t="shared" si="2"/>
        <v>4.561067541333334</v>
      </c>
      <c r="T37" s="231"/>
    </row>
    <row r="38" spans="1:20" ht="19.5" customHeight="1">
      <c r="A38" s="195" t="s">
        <v>88</v>
      </c>
      <c r="B38" s="232" t="s">
        <v>89</v>
      </c>
      <c r="C38" s="158" t="s">
        <v>39</v>
      </c>
      <c r="D38" s="158">
        <v>2024</v>
      </c>
      <c r="E38" s="159">
        <v>2024</v>
      </c>
      <c r="F38" s="230">
        <v>3.5585166666666668</v>
      </c>
      <c r="G38" s="219">
        <v>4.329479630738774</v>
      </c>
      <c r="H38" s="225">
        <v>0</v>
      </c>
      <c r="I38" s="225">
        <f>G38*0.1</f>
        <v>0.43294796307387745</v>
      </c>
      <c r="J38" s="225">
        <f>G38-I38</f>
        <v>3.8965316676648967</v>
      </c>
      <c r="K38" s="225">
        <v>0</v>
      </c>
      <c r="L38" s="225">
        <f t="shared" si="0"/>
        <v>3.5585166666666668</v>
      </c>
      <c r="M38" s="225">
        <f t="shared" si="1"/>
        <v>4.329479630738774</v>
      </c>
      <c r="N38" s="220">
        <v>0</v>
      </c>
      <c r="O38" s="220">
        <v>0</v>
      </c>
      <c r="P38" s="220">
        <v>0</v>
      </c>
      <c r="Q38" s="220">
        <v>0</v>
      </c>
      <c r="R38" s="220">
        <v>4.329479630738774</v>
      </c>
      <c r="S38" s="220">
        <f t="shared" si="2"/>
        <v>4.329479630738774</v>
      </c>
      <c r="T38" s="231"/>
    </row>
    <row r="39" spans="1:20" ht="32.25" customHeight="1">
      <c r="A39" s="195" t="s">
        <v>90</v>
      </c>
      <c r="B39" s="232" t="s">
        <v>91</v>
      </c>
      <c r="C39" s="158" t="s">
        <v>39</v>
      </c>
      <c r="D39" s="158">
        <v>2024</v>
      </c>
      <c r="E39" s="159">
        <v>2024</v>
      </c>
      <c r="F39" s="230">
        <v>3.5595941666666664</v>
      </c>
      <c r="G39" s="219">
        <v>4.33079057424111</v>
      </c>
      <c r="H39" s="225">
        <v>0</v>
      </c>
      <c r="I39" s="225">
        <f>G39*0.1</f>
        <v>0.433079057424111</v>
      </c>
      <c r="J39" s="225">
        <f>G39-I39</f>
        <v>3.897711516816999</v>
      </c>
      <c r="K39" s="225">
        <v>0</v>
      </c>
      <c r="L39" s="225">
        <f t="shared" si="0"/>
        <v>3.5595941666666664</v>
      </c>
      <c r="M39" s="225">
        <f t="shared" si="1"/>
        <v>4.33079057424111</v>
      </c>
      <c r="N39" s="220">
        <v>0</v>
      </c>
      <c r="O39" s="220">
        <v>0</v>
      </c>
      <c r="P39" s="220">
        <v>0</v>
      </c>
      <c r="Q39" s="220">
        <v>0</v>
      </c>
      <c r="R39" s="220">
        <v>4.33079057424111</v>
      </c>
      <c r="S39" s="220">
        <f t="shared" si="2"/>
        <v>4.33079057424111</v>
      </c>
      <c r="T39" s="231"/>
    </row>
    <row r="40" spans="1:20" ht="34.5" customHeight="1">
      <c r="A40" s="195" t="s">
        <v>92</v>
      </c>
      <c r="B40" s="232" t="s">
        <v>93</v>
      </c>
      <c r="C40" s="158" t="s">
        <v>39</v>
      </c>
      <c r="D40" s="158">
        <v>2022</v>
      </c>
      <c r="E40" s="159">
        <v>2022</v>
      </c>
      <c r="F40" s="230">
        <v>3.5595941666666664</v>
      </c>
      <c r="G40" s="219">
        <v>4.004059332693334</v>
      </c>
      <c r="H40" s="225">
        <v>0</v>
      </c>
      <c r="I40" s="225">
        <f>G40*0.1</f>
        <v>0.40040593326933344</v>
      </c>
      <c r="J40" s="225">
        <f>G40-I40</f>
        <v>3.6036533994240005</v>
      </c>
      <c r="K40" s="225">
        <v>0</v>
      </c>
      <c r="L40" s="225">
        <f t="shared" si="0"/>
        <v>3.5595941666666664</v>
      </c>
      <c r="M40" s="225">
        <f t="shared" si="1"/>
        <v>4.004059332693334</v>
      </c>
      <c r="N40" s="220">
        <v>0</v>
      </c>
      <c r="O40" s="220">
        <v>0</v>
      </c>
      <c r="P40" s="220">
        <v>4.004059332693334</v>
      </c>
      <c r="Q40" s="220">
        <v>0</v>
      </c>
      <c r="R40" s="220">
        <v>0</v>
      </c>
      <c r="S40" s="220">
        <f t="shared" si="2"/>
        <v>4.004059332693334</v>
      </c>
      <c r="T40" s="231"/>
    </row>
    <row r="41" spans="1:20" ht="34.5" customHeight="1">
      <c r="A41" s="195" t="s">
        <v>94</v>
      </c>
      <c r="B41" s="232" t="s">
        <v>95</v>
      </c>
      <c r="C41" s="158" t="s">
        <v>39</v>
      </c>
      <c r="D41" s="158">
        <v>2024</v>
      </c>
      <c r="E41" s="159">
        <v>2024</v>
      </c>
      <c r="F41" s="230">
        <v>3.5595941666666664</v>
      </c>
      <c r="G41" s="219">
        <v>4.33079057424111</v>
      </c>
      <c r="H41" s="225">
        <v>0</v>
      </c>
      <c r="I41" s="225">
        <f>G41*0.1</f>
        <v>0.433079057424111</v>
      </c>
      <c r="J41" s="225">
        <f>G41-I41</f>
        <v>3.897711516816999</v>
      </c>
      <c r="K41" s="225">
        <v>0</v>
      </c>
      <c r="L41" s="225">
        <f t="shared" si="0"/>
        <v>3.5595941666666664</v>
      </c>
      <c r="M41" s="225">
        <f t="shared" si="1"/>
        <v>4.33079057424111</v>
      </c>
      <c r="N41" s="220">
        <v>0</v>
      </c>
      <c r="O41" s="220">
        <v>0</v>
      </c>
      <c r="P41" s="220">
        <v>0</v>
      </c>
      <c r="Q41" s="220">
        <v>0</v>
      </c>
      <c r="R41" s="220">
        <v>4.33079057424111</v>
      </c>
      <c r="S41" s="220">
        <f t="shared" si="2"/>
        <v>4.33079057424111</v>
      </c>
      <c r="T41" s="231"/>
    </row>
    <row r="42" spans="1:20" s="32" customFormat="1" ht="33.75" customHeight="1">
      <c r="A42" s="68" t="s">
        <v>96</v>
      </c>
      <c r="B42" s="69" t="s">
        <v>97</v>
      </c>
      <c r="C42" s="70" t="s">
        <v>38</v>
      </c>
      <c r="D42" s="70">
        <v>2020</v>
      </c>
      <c r="E42" s="160">
        <v>2024</v>
      </c>
      <c r="F42" s="175">
        <v>69.77156307</v>
      </c>
      <c r="G42" s="71">
        <v>78.17496689585597</v>
      </c>
      <c r="H42" s="223">
        <f>H43+H54</f>
        <v>0</v>
      </c>
      <c r="I42" s="223">
        <f>I43+I54</f>
        <v>15.924428717116037</v>
      </c>
      <c r="J42" s="223">
        <f>J43+J54</f>
        <v>62.25053817873994</v>
      </c>
      <c r="K42" s="223">
        <f>K43+K54</f>
        <v>0</v>
      </c>
      <c r="L42" s="227">
        <f t="shared" si="0"/>
        <v>69.77156307</v>
      </c>
      <c r="M42" s="227">
        <f t="shared" si="1"/>
        <v>78.17496689585597</v>
      </c>
      <c r="N42" s="71">
        <v>4.43</v>
      </c>
      <c r="O42" s="71">
        <v>4.825833333333334</v>
      </c>
      <c r="P42" s="71">
        <v>31.62354159466667</v>
      </c>
      <c r="Q42" s="71">
        <v>6.621309760443735</v>
      </c>
      <c r="R42" s="71">
        <v>32.204282207412234</v>
      </c>
      <c r="S42" s="71">
        <f t="shared" si="2"/>
        <v>79.70496689585597</v>
      </c>
      <c r="T42" s="176"/>
    </row>
    <row r="43" spans="1:20" s="32" customFormat="1" ht="19.5" customHeight="1">
      <c r="A43" s="68" t="s">
        <v>98</v>
      </c>
      <c r="B43" s="69" t="s">
        <v>99</v>
      </c>
      <c r="C43" s="70" t="s">
        <v>38</v>
      </c>
      <c r="D43" s="70">
        <v>2020</v>
      </c>
      <c r="E43" s="160">
        <v>2024</v>
      </c>
      <c r="F43" s="175">
        <v>69.77156307</v>
      </c>
      <c r="G43" s="71">
        <v>78.17496689585597</v>
      </c>
      <c r="H43" s="223">
        <f>H44+H47</f>
        <v>0</v>
      </c>
      <c r="I43" s="223">
        <f>I44+I47</f>
        <v>15.924428717116037</v>
      </c>
      <c r="J43" s="223">
        <f>J44+J47</f>
        <v>62.25053817873994</v>
      </c>
      <c r="K43" s="223">
        <f>K44+K47</f>
        <v>0</v>
      </c>
      <c r="L43" s="227">
        <f t="shared" si="0"/>
        <v>69.77156307</v>
      </c>
      <c r="M43" s="227">
        <f t="shared" si="1"/>
        <v>78.17496689585597</v>
      </c>
      <c r="N43" s="71">
        <v>4.43</v>
      </c>
      <c r="O43" s="71">
        <v>4.825833333333334</v>
      </c>
      <c r="P43" s="71">
        <v>31.62354159466667</v>
      </c>
      <c r="Q43" s="71">
        <v>6.621309760443735</v>
      </c>
      <c r="R43" s="71">
        <v>32.204282207412234</v>
      </c>
      <c r="S43" s="71">
        <f t="shared" si="2"/>
        <v>79.70496689585597</v>
      </c>
      <c r="T43" s="176"/>
    </row>
    <row r="44" spans="1:20" s="32" customFormat="1" ht="19.5" customHeight="1">
      <c r="A44" s="68" t="s">
        <v>100</v>
      </c>
      <c r="B44" s="177" t="s">
        <v>101</v>
      </c>
      <c r="C44" s="70" t="s">
        <v>38</v>
      </c>
      <c r="D44" s="70">
        <v>2022</v>
      </c>
      <c r="E44" s="160">
        <v>2024</v>
      </c>
      <c r="F44" s="175">
        <v>43.92652666666667</v>
      </c>
      <c r="G44" s="71">
        <v>49.23143310137174</v>
      </c>
      <c r="H44" s="223">
        <f>SUM(H45:H46)</f>
        <v>0</v>
      </c>
      <c r="I44" s="223">
        <f>SUM(I45:I46)</f>
        <v>9.846286620274348</v>
      </c>
      <c r="J44" s="223">
        <f>SUM(J45:J46)</f>
        <v>39.385146481097394</v>
      </c>
      <c r="K44" s="223">
        <f>SUM(K45:K46)</f>
        <v>0</v>
      </c>
      <c r="L44" s="227">
        <f t="shared" si="0"/>
        <v>43.92652666666667</v>
      </c>
      <c r="M44" s="227">
        <f t="shared" si="1"/>
        <v>49.23143310137174</v>
      </c>
      <c r="N44" s="71">
        <v>0</v>
      </c>
      <c r="O44" s="71">
        <v>0</v>
      </c>
      <c r="P44" s="71">
        <v>24.79653106666667</v>
      </c>
      <c r="Q44" s="71">
        <v>0</v>
      </c>
      <c r="R44" s="71">
        <v>24.434902034705072</v>
      </c>
      <c r="S44" s="71">
        <f t="shared" si="2"/>
        <v>49.23143310137174</v>
      </c>
      <c r="T44" s="176"/>
    </row>
    <row r="45" spans="1:20" ht="19.5" customHeight="1">
      <c r="A45" s="195" t="s">
        <v>102</v>
      </c>
      <c r="B45" s="242" t="s">
        <v>103</v>
      </c>
      <c r="C45" s="158" t="s">
        <v>39</v>
      </c>
      <c r="D45" s="158">
        <v>2022</v>
      </c>
      <c r="E45" s="159">
        <v>2022</v>
      </c>
      <c r="F45" s="230">
        <v>23.842818333333334</v>
      </c>
      <c r="G45" s="219">
        <v>24.79653106666667</v>
      </c>
      <c r="H45" s="225">
        <v>0</v>
      </c>
      <c r="I45" s="225">
        <f>G45*0.2</f>
        <v>4.959306213333335</v>
      </c>
      <c r="J45" s="225">
        <f>G45-I45</f>
        <v>19.837224853333336</v>
      </c>
      <c r="K45" s="225">
        <v>0</v>
      </c>
      <c r="L45" s="225">
        <f t="shared" si="0"/>
        <v>23.842818333333334</v>
      </c>
      <c r="M45" s="225">
        <f t="shared" si="1"/>
        <v>24.79653106666667</v>
      </c>
      <c r="N45" s="220">
        <v>0</v>
      </c>
      <c r="O45" s="220">
        <v>0</v>
      </c>
      <c r="P45" s="220">
        <v>24.79653106666667</v>
      </c>
      <c r="Q45" s="220">
        <v>0</v>
      </c>
      <c r="R45" s="220">
        <v>0</v>
      </c>
      <c r="S45" s="220">
        <f aca="true" t="shared" si="5" ref="S45:S76">N45+O45+P45+Q45+R45</f>
        <v>24.79653106666667</v>
      </c>
      <c r="T45" s="231"/>
    </row>
    <row r="46" spans="1:20" ht="19.5" customHeight="1">
      <c r="A46" s="195" t="s">
        <v>104</v>
      </c>
      <c r="B46" s="196" t="s">
        <v>105</v>
      </c>
      <c r="C46" s="158" t="s">
        <v>39</v>
      </c>
      <c r="D46" s="158">
        <v>2024</v>
      </c>
      <c r="E46" s="159">
        <v>2024</v>
      </c>
      <c r="F46" s="230">
        <v>20.083708333333334</v>
      </c>
      <c r="G46" s="219">
        <v>24.434902034705072</v>
      </c>
      <c r="H46" s="225">
        <v>0</v>
      </c>
      <c r="I46" s="225">
        <f>G46*0.2</f>
        <v>4.8869804069410145</v>
      </c>
      <c r="J46" s="225">
        <f>G46-I46</f>
        <v>19.547921627764058</v>
      </c>
      <c r="K46" s="225">
        <v>0</v>
      </c>
      <c r="L46" s="225">
        <f t="shared" si="0"/>
        <v>20.083708333333334</v>
      </c>
      <c r="M46" s="225">
        <f t="shared" si="1"/>
        <v>24.434902034705072</v>
      </c>
      <c r="N46" s="220">
        <v>0</v>
      </c>
      <c r="O46" s="220">
        <v>0</v>
      </c>
      <c r="P46" s="220">
        <v>0</v>
      </c>
      <c r="Q46" s="220">
        <v>0</v>
      </c>
      <c r="R46" s="220">
        <v>24.434902034705072</v>
      </c>
      <c r="S46" s="220">
        <f t="shared" si="5"/>
        <v>24.434902034705072</v>
      </c>
      <c r="T46" s="231"/>
    </row>
    <row r="47" spans="1:20" s="32" customFormat="1" ht="19.5" customHeight="1">
      <c r="A47" s="68" t="s">
        <v>106</v>
      </c>
      <c r="B47" s="177" t="s">
        <v>107</v>
      </c>
      <c r="C47" s="70" t="s">
        <v>38</v>
      </c>
      <c r="D47" s="70">
        <v>2020</v>
      </c>
      <c r="E47" s="160">
        <v>2024</v>
      </c>
      <c r="F47" s="175">
        <v>25.84503640333333</v>
      </c>
      <c r="G47" s="71">
        <v>28.94353379448423</v>
      </c>
      <c r="H47" s="223">
        <f>SUM(H48:H53)</f>
        <v>0</v>
      </c>
      <c r="I47" s="223">
        <f>SUM(I48:I53)</f>
        <v>6.078142096841688</v>
      </c>
      <c r="J47" s="223">
        <f>SUM(J48:J53)</f>
        <v>22.865391697642544</v>
      </c>
      <c r="K47" s="223">
        <f>SUM(K48:K53)</f>
        <v>0</v>
      </c>
      <c r="L47" s="227">
        <f t="shared" si="0"/>
        <v>25.84503640333333</v>
      </c>
      <c r="M47" s="227">
        <f t="shared" si="1"/>
        <v>28.94353379448423</v>
      </c>
      <c r="N47" s="71">
        <v>4.43</v>
      </c>
      <c r="O47" s="71">
        <v>4.825833333333334</v>
      </c>
      <c r="P47" s="71">
        <v>6.827010528000001</v>
      </c>
      <c r="Q47" s="71">
        <v>6.621309760443735</v>
      </c>
      <c r="R47" s="71">
        <v>7.7693801727071605</v>
      </c>
      <c r="S47" s="71">
        <f t="shared" si="5"/>
        <v>30.473533794484226</v>
      </c>
      <c r="T47" s="176"/>
    </row>
    <row r="48" spans="1:20" ht="19.5" customHeight="1">
      <c r="A48" s="195" t="s">
        <v>108</v>
      </c>
      <c r="B48" s="196" t="s">
        <v>109</v>
      </c>
      <c r="C48" s="158" t="s">
        <v>39</v>
      </c>
      <c r="D48" s="158">
        <v>2020</v>
      </c>
      <c r="E48" s="159">
        <v>2020</v>
      </c>
      <c r="F48" s="230">
        <v>2.90422807</v>
      </c>
      <c r="G48" s="219">
        <v>2.9</v>
      </c>
      <c r="H48" s="225">
        <v>0</v>
      </c>
      <c r="I48" s="225">
        <f>G48*0.21</f>
        <v>0.609</v>
      </c>
      <c r="J48" s="225">
        <f>G48-I48</f>
        <v>2.291</v>
      </c>
      <c r="K48" s="225">
        <v>0</v>
      </c>
      <c r="L48" s="225">
        <f t="shared" si="0"/>
        <v>2.90422807</v>
      </c>
      <c r="M48" s="225">
        <f t="shared" si="1"/>
        <v>2.9</v>
      </c>
      <c r="N48" s="220">
        <v>4.43</v>
      </c>
      <c r="O48" s="220">
        <v>0</v>
      </c>
      <c r="P48" s="220">
        <v>0</v>
      </c>
      <c r="Q48" s="220">
        <v>0</v>
      </c>
      <c r="R48" s="220">
        <v>0</v>
      </c>
      <c r="S48" s="220">
        <f t="shared" si="5"/>
        <v>4.43</v>
      </c>
      <c r="T48" s="231"/>
    </row>
    <row r="49" spans="1:20" ht="19.5" customHeight="1">
      <c r="A49" s="195" t="s">
        <v>110</v>
      </c>
      <c r="B49" s="244" t="s">
        <v>111</v>
      </c>
      <c r="C49" s="158" t="s">
        <v>39</v>
      </c>
      <c r="D49" s="158">
        <v>2021</v>
      </c>
      <c r="E49" s="159">
        <v>2021</v>
      </c>
      <c r="F49" s="230">
        <v>0</v>
      </c>
      <c r="G49" s="219">
        <v>0</v>
      </c>
      <c r="H49" s="225">
        <v>0</v>
      </c>
      <c r="I49" s="225">
        <f>G49*0.21</f>
        <v>0</v>
      </c>
      <c r="J49" s="225">
        <f>G49-I49</f>
        <v>0</v>
      </c>
      <c r="K49" s="225">
        <v>0</v>
      </c>
      <c r="L49" s="225">
        <f t="shared" si="0"/>
        <v>0</v>
      </c>
      <c r="M49" s="225">
        <f t="shared" si="1"/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  <c r="S49" s="220">
        <f t="shared" si="5"/>
        <v>0</v>
      </c>
      <c r="T49" s="231"/>
    </row>
    <row r="50" spans="1:20" ht="19.5" customHeight="1">
      <c r="A50" s="195" t="s">
        <v>112</v>
      </c>
      <c r="B50" s="242" t="s">
        <v>113</v>
      </c>
      <c r="C50" s="158" t="s">
        <v>39</v>
      </c>
      <c r="D50" s="158">
        <v>2021</v>
      </c>
      <c r="E50" s="159">
        <v>2021</v>
      </c>
      <c r="F50" s="230">
        <v>4.825833333333334</v>
      </c>
      <c r="G50" s="219">
        <v>4.825833333333334</v>
      </c>
      <c r="H50" s="225">
        <v>0</v>
      </c>
      <c r="I50" s="225">
        <f>G50*0.21</f>
        <v>1.013425</v>
      </c>
      <c r="J50" s="225">
        <f>G50-I50</f>
        <v>3.812408333333334</v>
      </c>
      <c r="K50" s="225">
        <v>0</v>
      </c>
      <c r="L50" s="225">
        <f t="shared" si="0"/>
        <v>4.825833333333334</v>
      </c>
      <c r="M50" s="225">
        <f t="shared" si="1"/>
        <v>4.825833333333334</v>
      </c>
      <c r="N50" s="220">
        <v>0</v>
      </c>
      <c r="O50" s="220">
        <v>4.825833333333334</v>
      </c>
      <c r="P50" s="220">
        <v>0</v>
      </c>
      <c r="Q50" s="220">
        <v>0</v>
      </c>
      <c r="R50" s="220">
        <v>0</v>
      </c>
      <c r="S50" s="220">
        <f t="shared" si="5"/>
        <v>4.825833333333334</v>
      </c>
      <c r="T50" s="231"/>
    </row>
    <row r="51" spans="1:20" ht="19.5" customHeight="1">
      <c r="A51" s="195" t="s">
        <v>114</v>
      </c>
      <c r="B51" s="258" t="s">
        <v>115</v>
      </c>
      <c r="C51" s="158" t="s">
        <v>39</v>
      </c>
      <c r="D51" s="158">
        <v>2023</v>
      </c>
      <c r="E51" s="159">
        <v>2023</v>
      </c>
      <c r="F51" s="230">
        <v>5.659923333333333</v>
      </c>
      <c r="G51" s="219">
        <v>6.621309760443735</v>
      </c>
      <c r="H51" s="225">
        <v>0</v>
      </c>
      <c r="I51" s="225">
        <f>G51*0.21</f>
        <v>1.3904750496931841</v>
      </c>
      <c r="J51" s="225">
        <f>G51-I51</f>
        <v>5.230834710750551</v>
      </c>
      <c r="K51" s="225">
        <v>0</v>
      </c>
      <c r="L51" s="225">
        <f t="shared" si="0"/>
        <v>5.659923333333333</v>
      </c>
      <c r="M51" s="225">
        <f t="shared" si="1"/>
        <v>6.621309760443735</v>
      </c>
      <c r="N51" s="220">
        <v>0</v>
      </c>
      <c r="O51" s="220">
        <v>0</v>
      </c>
      <c r="P51" s="220">
        <v>0</v>
      </c>
      <c r="Q51" s="220">
        <v>6.621309760443735</v>
      </c>
      <c r="R51" s="220">
        <v>0</v>
      </c>
      <c r="S51" s="220">
        <f t="shared" si="5"/>
        <v>6.621309760443735</v>
      </c>
      <c r="T51" s="231"/>
    </row>
    <row r="52" spans="1:20" ht="19.5" customHeight="1">
      <c r="A52" s="195" t="s">
        <v>116</v>
      </c>
      <c r="B52" s="196" t="s">
        <v>117</v>
      </c>
      <c r="C52" s="158" t="s">
        <v>39</v>
      </c>
      <c r="D52" s="158">
        <v>2022</v>
      </c>
      <c r="E52" s="159">
        <v>2022</v>
      </c>
      <c r="F52" s="230">
        <v>6.069187500000001</v>
      </c>
      <c r="G52" s="219">
        <v>6.827010528000001</v>
      </c>
      <c r="H52" s="225">
        <v>0</v>
      </c>
      <c r="I52" s="225">
        <f>G52*0.21</f>
        <v>1.4336722108800002</v>
      </c>
      <c r="J52" s="225">
        <f>G52-I52</f>
        <v>5.3933383171200004</v>
      </c>
      <c r="K52" s="225">
        <v>0</v>
      </c>
      <c r="L52" s="225">
        <f t="shared" si="0"/>
        <v>6.069187500000001</v>
      </c>
      <c r="M52" s="225">
        <f t="shared" si="1"/>
        <v>6.827010528000001</v>
      </c>
      <c r="N52" s="220">
        <v>0</v>
      </c>
      <c r="O52" s="220">
        <v>0</v>
      </c>
      <c r="P52" s="220">
        <v>6.827010528000001</v>
      </c>
      <c r="Q52" s="220">
        <v>0</v>
      </c>
      <c r="R52" s="220">
        <v>0</v>
      </c>
      <c r="S52" s="220">
        <f t="shared" si="5"/>
        <v>6.827010528000001</v>
      </c>
      <c r="T52" s="231"/>
    </row>
    <row r="53" spans="1:20" ht="19.5" customHeight="1">
      <c r="A53" s="195" t="s">
        <v>118</v>
      </c>
      <c r="B53" s="196" t="s">
        <v>119</v>
      </c>
      <c r="C53" s="158" t="s">
        <v>39</v>
      </c>
      <c r="D53" s="158">
        <v>2024</v>
      </c>
      <c r="E53" s="159">
        <v>2024</v>
      </c>
      <c r="F53" s="230">
        <v>6.385864166666667</v>
      </c>
      <c r="G53" s="219">
        <v>7.7693801727071605</v>
      </c>
      <c r="H53" s="225">
        <v>0</v>
      </c>
      <c r="I53" s="225">
        <f>G53*0.21</f>
        <v>1.6315698362685036</v>
      </c>
      <c r="J53" s="225">
        <f>G53-I53</f>
        <v>6.1378103364386565</v>
      </c>
      <c r="K53" s="225">
        <v>0</v>
      </c>
      <c r="L53" s="225">
        <f t="shared" si="0"/>
        <v>6.385864166666667</v>
      </c>
      <c r="M53" s="225">
        <f t="shared" si="1"/>
        <v>7.7693801727071605</v>
      </c>
      <c r="N53" s="220">
        <v>0</v>
      </c>
      <c r="O53" s="220">
        <v>0</v>
      </c>
      <c r="P53" s="220">
        <v>0</v>
      </c>
      <c r="Q53" s="220">
        <v>0</v>
      </c>
      <c r="R53" s="220">
        <v>7.7693801727071605</v>
      </c>
      <c r="S53" s="220">
        <f t="shared" si="5"/>
        <v>7.7693801727071605</v>
      </c>
      <c r="T53" s="231"/>
    </row>
    <row r="54" spans="1:20" s="32" customFormat="1" ht="22.5" customHeight="1">
      <c r="A54" s="68" t="s">
        <v>120</v>
      </c>
      <c r="B54" s="69" t="s">
        <v>121</v>
      </c>
      <c r="C54" s="70" t="s">
        <v>38</v>
      </c>
      <c r="D54" s="70" t="s">
        <v>39</v>
      </c>
      <c r="E54" s="160" t="s">
        <v>39</v>
      </c>
      <c r="F54" s="175">
        <v>0</v>
      </c>
      <c r="G54" s="71">
        <v>0</v>
      </c>
      <c r="H54" s="223">
        <f>BY54</f>
        <v>0</v>
      </c>
      <c r="I54" s="223">
        <f>BZ54</f>
        <v>0</v>
      </c>
      <c r="J54" s="223">
        <f>CA54</f>
        <v>0</v>
      </c>
      <c r="K54" s="223">
        <f>CB54</f>
        <v>0</v>
      </c>
      <c r="L54" s="227">
        <f t="shared" si="0"/>
        <v>0</v>
      </c>
      <c r="M54" s="227">
        <f t="shared" si="1"/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f t="shared" si="5"/>
        <v>0</v>
      </c>
      <c r="T54" s="176"/>
    </row>
    <row r="55" spans="1:20" ht="33.75" customHeight="1">
      <c r="A55" s="195" t="s">
        <v>122</v>
      </c>
      <c r="B55" s="229" t="s">
        <v>123</v>
      </c>
      <c r="C55" s="158" t="s">
        <v>38</v>
      </c>
      <c r="D55" s="158">
        <v>2020</v>
      </c>
      <c r="E55" s="159">
        <v>2024</v>
      </c>
      <c r="F55" s="230">
        <v>15.0225</v>
      </c>
      <c r="G55" s="223">
        <f>G56+G61</f>
        <v>15.799401381339736</v>
      </c>
      <c r="H55" s="223">
        <f>H56+H61</f>
        <v>0</v>
      </c>
      <c r="I55" s="223">
        <f>I56+I61</f>
        <v>1.5799401381339737</v>
      </c>
      <c r="J55" s="223">
        <f>J56+J61</f>
        <v>14.219461243205762</v>
      </c>
      <c r="K55" s="223">
        <f>K56+K61</f>
        <v>0</v>
      </c>
      <c r="L55" s="225">
        <f t="shared" si="0"/>
        <v>15.0225</v>
      </c>
      <c r="M55" s="225">
        <f t="shared" si="1"/>
        <v>15.799401381339736</v>
      </c>
      <c r="N55" s="220">
        <v>5.83</v>
      </c>
      <c r="O55" s="220">
        <v>6.250746666666667</v>
      </c>
      <c r="P55" s="220">
        <v>1.6619865600000001</v>
      </c>
      <c r="Q55" s="220">
        <v>0.7496843605333334</v>
      </c>
      <c r="R55" s="220">
        <v>0.07928521413973334</v>
      </c>
      <c r="S55" s="220">
        <f t="shared" si="5"/>
        <v>14.571702801339734</v>
      </c>
      <c r="T55" s="231"/>
    </row>
    <row r="56" spans="1:20" ht="31.5" customHeight="1">
      <c r="A56" s="195" t="s">
        <v>124</v>
      </c>
      <c r="B56" s="199" t="s">
        <v>125</v>
      </c>
      <c r="C56" s="158" t="s">
        <v>38</v>
      </c>
      <c r="D56" s="158">
        <v>2020</v>
      </c>
      <c r="E56" s="159">
        <v>2024</v>
      </c>
      <c r="F56" s="230">
        <v>15.0225</v>
      </c>
      <c r="G56" s="223">
        <f>G57</f>
        <v>15.799401381339736</v>
      </c>
      <c r="H56" s="223">
        <f>H57</f>
        <v>0</v>
      </c>
      <c r="I56" s="223">
        <f>I57</f>
        <v>1.5799401381339737</v>
      </c>
      <c r="J56" s="223">
        <f>J57</f>
        <v>14.219461243205762</v>
      </c>
      <c r="K56" s="223">
        <f>K57</f>
        <v>0</v>
      </c>
      <c r="L56" s="225">
        <f t="shared" si="0"/>
        <v>15.0225</v>
      </c>
      <c r="M56" s="225">
        <f t="shared" si="1"/>
        <v>15.799401381339736</v>
      </c>
      <c r="N56" s="220">
        <v>5.83</v>
      </c>
      <c r="O56" s="220">
        <v>6.250746666666667</v>
      </c>
      <c r="P56" s="220">
        <v>1.6619865600000001</v>
      </c>
      <c r="Q56" s="220">
        <v>0.7496843605333334</v>
      </c>
      <c r="R56" s="220">
        <v>0.07928521413973334</v>
      </c>
      <c r="S56" s="220">
        <f t="shared" si="5"/>
        <v>14.571702801339734</v>
      </c>
      <c r="T56" s="231"/>
    </row>
    <row r="57" spans="1:20" ht="21.75" customHeight="1">
      <c r="A57" s="195" t="s">
        <v>126</v>
      </c>
      <c r="B57" s="199" t="s">
        <v>127</v>
      </c>
      <c r="C57" s="158" t="s">
        <v>39</v>
      </c>
      <c r="D57" s="158">
        <v>2020</v>
      </c>
      <c r="E57" s="159">
        <v>2024</v>
      </c>
      <c r="F57" s="230">
        <v>15.0225</v>
      </c>
      <c r="G57" s="219">
        <v>15.799401381339736</v>
      </c>
      <c r="H57" s="225">
        <v>0</v>
      </c>
      <c r="I57" s="225">
        <f>G57*0.1</f>
        <v>1.5799401381339737</v>
      </c>
      <c r="J57" s="225">
        <f>G57-I57</f>
        <v>14.219461243205762</v>
      </c>
      <c r="K57" s="225">
        <v>0</v>
      </c>
      <c r="L57" s="225">
        <f t="shared" si="0"/>
        <v>15.0225</v>
      </c>
      <c r="M57" s="225">
        <f t="shared" si="1"/>
        <v>15.799401381339736</v>
      </c>
      <c r="N57" s="220">
        <v>5.83</v>
      </c>
      <c r="O57" s="220">
        <v>6.250746666666667</v>
      </c>
      <c r="P57" s="220">
        <v>1.6619865600000001</v>
      </c>
      <c r="Q57" s="220">
        <v>0.7496843605333334</v>
      </c>
      <c r="R57" s="220">
        <v>0.07928521413973334</v>
      </c>
      <c r="S57" s="220">
        <f t="shared" si="5"/>
        <v>14.571702801339734</v>
      </c>
      <c r="T57" s="231"/>
    </row>
    <row r="58" spans="1:20" s="32" customFormat="1" ht="31.5" customHeight="1">
      <c r="A58" s="68" t="s">
        <v>128</v>
      </c>
      <c r="B58" s="174" t="s">
        <v>129</v>
      </c>
      <c r="C58" s="70" t="s">
        <v>38</v>
      </c>
      <c r="D58" s="70" t="s">
        <v>39</v>
      </c>
      <c r="E58" s="160" t="s">
        <v>39</v>
      </c>
      <c r="F58" s="175">
        <v>0</v>
      </c>
      <c r="G58" s="71">
        <v>0</v>
      </c>
      <c r="H58" s="227">
        <v>0</v>
      </c>
      <c r="I58" s="227">
        <v>0</v>
      </c>
      <c r="J58" s="227">
        <v>0</v>
      </c>
      <c r="K58" s="227">
        <v>0</v>
      </c>
      <c r="L58" s="227">
        <f t="shared" si="0"/>
        <v>0</v>
      </c>
      <c r="M58" s="227">
        <f t="shared" si="1"/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f t="shared" si="5"/>
        <v>0</v>
      </c>
      <c r="T58" s="176"/>
    </row>
    <row r="59" spans="1:20" s="32" customFormat="1" ht="19.5" customHeight="1">
      <c r="A59" s="68" t="s">
        <v>130</v>
      </c>
      <c r="B59" s="174" t="s">
        <v>131</v>
      </c>
      <c r="C59" s="70" t="s">
        <v>38</v>
      </c>
      <c r="D59" s="70" t="s">
        <v>39</v>
      </c>
      <c r="E59" s="160" t="s">
        <v>39</v>
      </c>
      <c r="F59" s="175">
        <v>0</v>
      </c>
      <c r="G59" s="71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f t="shared" si="0"/>
        <v>0</v>
      </c>
      <c r="M59" s="227">
        <f t="shared" si="1"/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f t="shared" si="5"/>
        <v>0</v>
      </c>
      <c r="T59" s="176"/>
    </row>
    <row r="60" spans="1:20" s="32" customFormat="1" ht="35.25" customHeight="1">
      <c r="A60" s="68" t="s">
        <v>132</v>
      </c>
      <c r="B60" s="174" t="s">
        <v>133</v>
      </c>
      <c r="C60" s="70" t="s">
        <v>38</v>
      </c>
      <c r="D60" s="70" t="s">
        <v>39</v>
      </c>
      <c r="E60" s="160" t="s">
        <v>39</v>
      </c>
      <c r="F60" s="175">
        <v>0</v>
      </c>
      <c r="G60" s="71">
        <v>0</v>
      </c>
      <c r="H60" s="227">
        <v>0</v>
      </c>
      <c r="I60" s="227">
        <v>0</v>
      </c>
      <c r="J60" s="227">
        <v>0</v>
      </c>
      <c r="K60" s="227">
        <v>0</v>
      </c>
      <c r="L60" s="227">
        <f t="shared" si="0"/>
        <v>0</v>
      </c>
      <c r="M60" s="227">
        <f t="shared" si="1"/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f t="shared" si="5"/>
        <v>0</v>
      </c>
      <c r="T60" s="176"/>
    </row>
    <row r="61" spans="1:20" s="32" customFormat="1" ht="34.5" customHeight="1">
      <c r="A61" s="68" t="s">
        <v>134</v>
      </c>
      <c r="B61" s="174" t="s">
        <v>135</v>
      </c>
      <c r="C61" s="70" t="s">
        <v>38</v>
      </c>
      <c r="D61" s="70" t="s">
        <v>39</v>
      </c>
      <c r="E61" s="160" t="s">
        <v>39</v>
      </c>
      <c r="F61" s="175">
        <v>0</v>
      </c>
      <c r="G61" s="71">
        <v>0</v>
      </c>
      <c r="H61" s="227">
        <v>0</v>
      </c>
      <c r="I61" s="227">
        <v>0</v>
      </c>
      <c r="J61" s="162">
        <v>0</v>
      </c>
      <c r="K61" s="227">
        <v>0</v>
      </c>
      <c r="L61" s="227">
        <f t="shared" si="0"/>
        <v>0</v>
      </c>
      <c r="M61" s="227">
        <f t="shared" si="1"/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f t="shared" si="5"/>
        <v>0</v>
      </c>
      <c r="T61" s="176"/>
    </row>
    <row r="62" spans="1:20" ht="19.5" customHeight="1">
      <c r="A62" s="195" t="s">
        <v>136</v>
      </c>
      <c r="B62" s="199" t="s">
        <v>215</v>
      </c>
      <c r="C62" s="158" t="s">
        <v>39</v>
      </c>
      <c r="D62" s="158" t="s">
        <v>39</v>
      </c>
      <c r="E62" s="159" t="s">
        <v>39</v>
      </c>
      <c r="F62" s="230">
        <v>0</v>
      </c>
      <c r="G62" s="220">
        <v>0</v>
      </c>
      <c r="H62" s="225">
        <v>0</v>
      </c>
      <c r="I62" s="225">
        <v>0</v>
      </c>
      <c r="J62" s="228">
        <v>0</v>
      </c>
      <c r="K62" s="225">
        <v>0</v>
      </c>
      <c r="L62" s="225">
        <f t="shared" si="0"/>
        <v>0</v>
      </c>
      <c r="M62" s="225">
        <f t="shared" si="1"/>
        <v>0</v>
      </c>
      <c r="N62" s="220">
        <v>0</v>
      </c>
      <c r="O62" s="220">
        <v>0</v>
      </c>
      <c r="P62" s="220">
        <v>0</v>
      </c>
      <c r="Q62" s="220">
        <v>0</v>
      </c>
      <c r="R62" s="220">
        <v>0</v>
      </c>
      <c r="S62" s="220">
        <f t="shared" si="5"/>
        <v>0</v>
      </c>
      <c r="T62" s="231"/>
    </row>
    <row r="63" spans="1:20" s="32" customFormat="1" ht="31.5" customHeight="1">
      <c r="A63" s="68" t="s">
        <v>138</v>
      </c>
      <c r="B63" s="174" t="s">
        <v>139</v>
      </c>
      <c r="C63" s="70" t="s">
        <v>38</v>
      </c>
      <c r="D63" s="70" t="s">
        <v>39</v>
      </c>
      <c r="E63" s="160" t="s">
        <v>39</v>
      </c>
      <c r="F63" s="175">
        <v>0</v>
      </c>
      <c r="G63" s="71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f t="shared" si="0"/>
        <v>0</v>
      </c>
      <c r="M63" s="227">
        <f t="shared" si="1"/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f t="shared" si="5"/>
        <v>0</v>
      </c>
      <c r="T63" s="176"/>
    </row>
    <row r="64" spans="1:20" s="32" customFormat="1" ht="31.5" customHeight="1">
      <c r="A64" s="68" t="s">
        <v>140</v>
      </c>
      <c r="B64" s="174" t="s">
        <v>141</v>
      </c>
      <c r="C64" s="70" t="s">
        <v>38</v>
      </c>
      <c r="D64" s="70" t="s">
        <v>39</v>
      </c>
      <c r="E64" s="160" t="s">
        <v>39</v>
      </c>
      <c r="F64" s="175">
        <v>0</v>
      </c>
      <c r="G64" s="71">
        <v>0</v>
      </c>
      <c r="H64" s="227">
        <v>0</v>
      </c>
      <c r="I64" s="227">
        <v>0</v>
      </c>
      <c r="J64" s="227">
        <v>0</v>
      </c>
      <c r="K64" s="227">
        <v>0</v>
      </c>
      <c r="L64" s="227">
        <f t="shared" si="0"/>
        <v>0</v>
      </c>
      <c r="M64" s="227">
        <f t="shared" si="1"/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f t="shared" si="5"/>
        <v>0</v>
      </c>
      <c r="T64" s="176"/>
    </row>
    <row r="65" spans="1:20" s="32" customFormat="1" ht="32.25" customHeight="1">
      <c r="A65" s="68" t="s">
        <v>142</v>
      </c>
      <c r="B65" s="174" t="s">
        <v>143</v>
      </c>
      <c r="C65" s="70" t="s">
        <v>38</v>
      </c>
      <c r="D65" s="70" t="s">
        <v>39</v>
      </c>
      <c r="E65" s="160" t="s">
        <v>39</v>
      </c>
      <c r="F65" s="175">
        <v>0</v>
      </c>
      <c r="G65" s="71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f t="shared" si="0"/>
        <v>0</v>
      </c>
      <c r="M65" s="227">
        <f t="shared" si="1"/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f t="shared" si="5"/>
        <v>0</v>
      </c>
      <c r="T65" s="176"/>
    </row>
    <row r="66" spans="1:20" s="32" customFormat="1" ht="31.5" customHeight="1">
      <c r="A66" s="68" t="s">
        <v>144</v>
      </c>
      <c r="B66" s="69" t="s">
        <v>145</v>
      </c>
      <c r="C66" s="70" t="s">
        <v>38</v>
      </c>
      <c r="D66" s="70" t="s">
        <v>39</v>
      </c>
      <c r="E66" s="160" t="s">
        <v>39</v>
      </c>
      <c r="F66" s="175">
        <v>0</v>
      </c>
      <c r="G66" s="71">
        <v>0</v>
      </c>
      <c r="H66" s="227">
        <v>0</v>
      </c>
      <c r="I66" s="227">
        <v>0</v>
      </c>
      <c r="J66" s="227">
        <v>0</v>
      </c>
      <c r="K66" s="227">
        <v>0</v>
      </c>
      <c r="L66" s="227">
        <f t="shared" si="0"/>
        <v>0</v>
      </c>
      <c r="M66" s="227">
        <f t="shared" si="1"/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f t="shared" si="5"/>
        <v>0</v>
      </c>
      <c r="T66" s="176"/>
    </row>
    <row r="67" spans="1:20" s="32" customFormat="1" ht="32.25" customHeight="1">
      <c r="A67" s="68" t="s">
        <v>146</v>
      </c>
      <c r="B67" s="69" t="s">
        <v>147</v>
      </c>
      <c r="C67" s="70" t="s">
        <v>38</v>
      </c>
      <c r="D67" s="70" t="s">
        <v>39</v>
      </c>
      <c r="E67" s="160" t="s">
        <v>39</v>
      </c>
      <c r="F67" s="175">
        <v>0</v>
      </c>
      <c r="G67" s="71">
        <v>0</v>
      </c>
      <c r="H67" s="227">
        <v>0</v>
      </c>
      <c r="I67" s="227">
        <v>0</v>
      </c>
      <c r="J67" s="227">
        <v>0</v>
      </c>
      <c r="K67" s="227">
        <v>0</v>
      </c>
      <c r="L67" s="227">
        <f t="shared" si="0"/>
        <v>0</v>
      </c>
      <c r="M67" s="227">
        <f t="shared" si="1"/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f t="shared" si="5"/>
        <v>0</v>
      </c>
      <c r="T67" s="176"/>
    </row>
    <row r="68" spans="1:20" s="32" customFormat="1" ht="29.25" customHeight="1">
      <c r="A68" s="68" t="s">
        <v>148</v>
      </c>
      <c r="B68" s="69" t="s">
        <v>149</v>
      </c>
      <c r="C68" s="70" t="s">
        <v>38</v>
      </c>
      <c r="D68" s="70">
        <v>2021</v>
      </c>
      <c r="E68" s="160">
        <v>2021</v>
      </c>
      <c r="F68" s="175">
        <v>3.39016</v>
      </c>
      <c r="G68" s="71">
        <f>G69</f>
        <v>3.6667970559999996</v>
      </c>
      <c r="H68" s="223">
        <f>H69</f>
        <v>0</v>
      </c>
      <c r="I68" s="223">
        <f>I69</f>
        <v>0.9166992639999999</v>
      </c>
      <c r="J68" s="223">
        <f>J69</f>
        <v>2.7500977919999996</v>
      </c>
      <c r="K68" s="223">
        <f>K69</f>
        <v>0</v>
      </c>
      <c r="L68" s="227">
        <f t="shared" si="0"/>
        <v>3.39016</v>
      </c>
      <c r="M68" s="227">
        <f t="shared" si="1"/>
        <v>3.6667970559999996</v>
      </c>
      <c r="N68" s="71">
        <v>0</v>
      </c>
      <c r="O68" s="71">
        <v>3.6667970559999996</v>
      </c>
      <c r="P68" s="71">
        <v>0</v>
      </c>
      <c r="Q68" s="71">
        <v>0</v>
      </c>
      <c r="R68" s="71">
        <v>0</v>
      </c>
      <c r="S68" s="71">
        <f t="shared" si="5"/>
        <v>3.6667970559999996</v>
      </c>
      <c r="T68" s="176"/>
    </row>
    <row r="69" spans="1:20" ht="19.5" customHeight="1">
      <c r="A69" s="195" t="s">
        <v>150</v>
      </c>
      <c r="B69" s="196" t="s">
        <v>151</v>
      </c>
      <c r="C69" s="158" t="s">
        <v>39</v>
      </c>
      <c r="D69" s="158">
        <v>2021</v>
      </c>
      <c r="E69" s="159">
        <v>2021</v>
      </c>
      <c r="F69" s="230">
        <v>3.39016</v>
      </c>
      <c r="G69" s="219">
        <v>3.6667970559999996</v>
      </c>
      <c r="H69" s="225">
        <v>0</v>
      </c>
      <c r="I69" s="225">
        <f>G69*0.25</f>
        <v>0.9166992639999999</v>
      </c>
      <c r="J69" s="225">
        <f>G69-I69</f>
        <v>2.7500977919999996</v>
      </c>
      <c r="K69" s="225">
        <v>0</v>
      </c>
      <c r="L69" s="225">
        <f t="shared" si="0"/>
        <v>3.39016</v>
      </c>
      <c r="M69" s="225">
        <f t="shared" si="1"/>
        <v>3.6667970559999996</v>
      </c>
      <c r="N69" s="220">
        <v>0</v>
      </c>
      <c r="O69" s="220">
        <v>3.6667970559999996</v>
      </c>
      <c r="P69" s="220">
        <v>0</v>
      </c>
      <c r="Q69" s="220">
        <v>0</v>
      </c>
      <c r="R69" s="220">
        <v>0</v>
      </c>
      <c r="S69" s="220">
        <f t="shared" si="5"/>
        <v>3.6667970559999996</v>
      </c>
      <c r="T69" s="231"/>
    </row>
    <row r="70" spans="1:20" ht="31.5" customHeight="1">
      <c r="A70" s="195" t="s">
        <v>152</v>
      </c>
      <c r="B70" s="229" t="s">
        <v>153</v>
      </c>
      <c r="C70" s="158" t="s">
        <v>38</v>
      </c>
      <c r="D70" s="158" t="s">
        <v>39</v>
      </c>
      <c r="E70" s="159" t="s">
        <v>39</v>
      </c>
      <c r="F70" s="230">
        <v>0</v>
      </c>
      <c r="G70" s="220">
        <v>0</v>
      </c>
      <c r="H70" s="225">
        <v>0</v>
      </c>
      <c r="I70" s="225">
        <v>0</v>
      </c>
      <c r="J70" s="228">
        <v>0</v>
      </c>
      <c r="K70" s="225">
        <v>0</v>
      </c>
      <c r="L70" s="225">
        <f t="shared" si="0"/>
        <v>0</v>
      </c>
      <c r="M70" s="225">
        <f t="shared" si="1"/>
        <v>0</v>
      </c>
      <c r="N70" s="220">
        <v>0</v>
      </c>
      <c r="O70" s="220">
        <v>0</v>
      </c>
      <c r="P70" s="220">
        <v>0</v>
      </c>
      <c r="Q70" s="220">
        <v>0</v>
      </c>
      <c r="R70" s="220">
        <v>0</v>
      </c>
      <c r="S70" s="220">
        <f t="shared" si="5"/>
        <v>0</v>
      </c>
      <c r="T70" s="231"/>
    </row>
    <row r="71" spans="1:20" s="32" customFormat="1" ht="19.5" customHeight="1">
      <c r="A71" s="68" t="s">
        <v>154</v>
      </c>
      <c r="B71" s="69" t="s">
        <v>155</v>
      </c>
      <c r="C71" s="70" t="s">
        <v>38</v>
      </c>
      <c r="D71" s="70">
        <v>2020</v>
      </c>
      <c r="E71" s="160">
        <v>2024</v>
      </c>
      <c r="F71" s="175">
        <v>87.28543998333332</v>
      </c>
      <c r="G71" s="71">
        <f>SUM(G72:G90)</f>
        <v>93.21133522280002</v>
      </c>
      <c r="H71" s="227">
        <f>SUM(H72:H90)</f>
        <v>0</v>
      </c>
      <c r="I71" s="227">
        <f>SUM(I72:I90)</f>
        <v>0</v>
      </c>
      <c r="J71" s="227">
        <f>SUM(J72:J90)</f>
        <v>0</v>
      </c>
      <c r="K71" s="227">
        <f>SUM(K72:K90)</f>
        <v>93.21133522280002</v>
      </c>
      <c r="L71" s="227">
        <f t="shared" si="0"/>
        <v>87.28543998333332</v>
      </c>
      <c r="M71" s="227">
        <f t="shared" si="1"/>
        <v>93.21133522280002</v>
      </c>
      <c r="N71" s="71">
        <v>26.06</v>
      </c>
      <c r="O71" s="71">
        <v>22.170091666666668</v>
      </c>
      <c r="P71" s="71">
        <v>30.643839893333336</v>
      </c>
      <c r="Q71" s="71">
        <v>8.360768000000002</v>
      </c>
      <c r="R71" s="71">
        <v>19.3521040128</v>
      </c>
      <c r="S71" s="71">
        <f>N71+O71+P71+Q71+R71</f>
        <v>106.58680357280001</v>
      </c>
      <c r="T71" s="176"/>
    </row>
    <row r="72" spans="1:20" ht="38.25" customHeight="1">
      <c r="A72" s="195" t="s">
        <v>156</v>
      </c>
      <c r="B72" s="242" t="s">
        <v>157</v>
      </c>
      <c r="C72" s="158" t="s">
        <v>39</v>
      </c>
      <c r="D72" s="158">
        <v>2020</v>
      </c>
      <c r="E72" s="159">
        <v>2020</v>
      </c>
      <c r="F72" s="230">
        <v>7.373078120000001</v>
      </c>
      <c r="G72" s="219">
        <v>7.37307812</v>
      </c>
      <c r="H72" s="225">
        <v>0</v>
      </c>
      <c r="I72" s="225">
        <v>0</v>
      </c>
      <c r="J72" s="225">
        <v>0</v>
      </c>
      <c r="K72" s="225">
        <v>7.37307812</v>
      </c>
      <c r="L72" s="225">
        <f t="shared" si="0"/>
        <v>7.373078120000001</v>
      </c>
      <c r="M72" s="225">
        <f t="shared" si="1"/>
        <v>7.37307812</v>
      </c>
      <c r="N72" s="220">
        <v>17.28</v>
      </c>
      <c r="O72" s="220">
        <v>0</v>
      </c>
      <c r="P72" s="220">
        <v>0</v>
      </c>
      <c r="Q72" s="220">
        <v>0</v>
      </c>
      <c r="R72" s="220">
        <v>0</v>
      </c>
      <c r="S72" s="220">
        <f t="shared" si="5"/>
        <v>17.28</v>
      </c>
      <c r="T72" s="231"/>
    </row>
    <row r="73" spans="1:20" ht="18.75" customHeight="1">
      <c r="A73" s="195" t="s">
        <v>158</v>
      </c>
      <c r="B73" s="242" t="s">
        <v>159</v>
      </c>
      <c r="C73" s="158" t="s">
        <v>39</v>
      </c>
      <c r="D73" s="158">
        <v>2020</v>
      </c>
      <c r="E73" s="159">
        <v>2020</v>
      </c>
      <c r="F73" s="230">
        <v>0.23000000000000004</v>
      </c>
      <c r="G73" s="219">
        <v>0.22989999999999997</v>
      </c>
      <c r="H73" s="225">
        <v>0</v>
      </c>
      <c r="I73" s="225">
        <v>0</v>
      </c>
      <c r="J73" s="225">
        <v>0</v>
      </c>
      <c r="K73" s="225">
        <v>0.22989999999999997</v>
      </c>
      <c r="L73" s="225">
        <f t="shared" si="0"/>
        <v>0.23000000000000004</v>
      </c>
      <c r="M73" s="225">
        <f t="shared" si="1"/>
        <v>0.22989999999999997</v>
      </c>
      <c r="N73" s="220">
        <v>0.19</v>
      </c>
      <c r="O73" s="220">
        <v>0</v>
      </c>
      <c r="P73" s="220">
        <v>0</v>
      </c>
      <c r="Q73" s="220">
        <v>0</v>
      </c>
      <c r="R73" s="220">
        <v>0</v>
      </c>
      <c r="S73" s="220">
        <f t="shared" si="5"/>
        <v>0.19</v>
      </c>
      <c r="T73" s="231"/>
    </row>
    <row r="74" spans="1:20" ht="19.5" customHeight="1">
      <c r="A74" s="195" t="s">
        <v>160</v>
      </c>
      <c r="B74" s="242" t="s">
        <v>161</v>
      </c>
      <c r="C74" s="158" t="s">
        <v>39</v>
      </c>
      <c r="D74" s="158">
        <v>2020</v>
      </c>
      <c r="E74" s="159">
        <v>2020</v>
      </c>
      <c r="F74" s="230">
        <v>0</v>
      </c>
      <c r="G74" s="219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f t="shared" si="0"/>
        <v>0</v>
      </c>
      <c r="M74" s="225">
        <f t="shared" si="1"/>
        <v>0</v>
      </c>
      <c r="N74" s="220">
        <v>1.62</v>
      </c>
      <c r="O74" s="220">
        <v>0</v>
      </c>
      <c r="P74" s="220">
        <v>0</v>
      </c>
      <c r="Q74" s="220">
        <v>0</v>
      </c>
      <c r="R74" s="220">
        <v>0</v>
      </c>
      <c r="S74" s="220">
        <f t="shared" si="5"/>
        <v>1.62</v>
      </c>
      <c r="T74" s="231"/>
    </row>
    <row r="75" spans="1:20" ht="19.5" customHeight="1">
      <c r="A75" s="195" t="s">
        <v>162</v>
      </c>
      <c r="B75" s="242" t="s">
        <v>161</v>
      </c>
      <c r="C75" s="158" t="s">
        <v>39</v>
      </c>
      <c r="D75" s="158">
        <v>2021</v>
      </c>
      <c r="E75" s="159">
        <v>2021</v>
      </c>
      <c r="F75" s="230">
        <v>3.916666666666667</v>
      </c>
      <c r="G75" s="219">
        <v>3.916666666666667</v>
      </c>
      <c r="H75" s="225">
        <v>0</v>
      </c>
      <c r="I75" s="225">
        <v>0</v>
      </c>
      <c r="J75" s="225">
        <v>0</v>
      </c>
      <c r="K75" s="225">
        <v>3.916666666666667</v>
      </c>
      <c r="L75" s="225">
        <f t="shared" si="0"/>
        <v>3.916666666666667</v>
      </c>
      <c r="M75" s="225">
        <f t="shared" si="1"/>
        <v>3.916666666666667</v>
      </c>
      <c r="N75" s="220">
        <v>0</v>
      </c>
      <c r="O75" s="220">
        <v>3.916666666666667</v>
      </c>
      <c r="P75" s="220">
        <v>0</v>
      </c>
      <c r="Q75" s="220">
        <v>0</v>
      </c>
      <c r="R75" s="220">
        <v>0</v>
      </c>
      <c r="S75" s="220">
        <f t="shared" si="5"/>
        <v>3.916666666666667</v>
      </c>
      <c r="T75" s="231"/>
    </row>
    <row r="76" spans="1:20" ht="31.5" customHeight="1">
      <c r="A76" s="195" t="s">
        <v>163</v>
      </c>
      <c r="B76" s="259" t="s">
        <v>164</v>
      </c>
      <c r="C76" s="158" t="s">
        <v>39</v>
      </c>
      <c r="D76" s="158">
        <v>2021</v>
      </c>
      <c r="E76" s="159">
        <v>2021</v>
      </c>
      <c r="F76" s="230">
        <v>0</v>
      </c>
      <c r="G76" s="219">
        <v>0</v>
      </c>
      <c r="H76" s="225">
        <v>0</v>
      </c>
      <c r="I76" s="225">
        <v>0</v>
      </c>
      <c r="J76" s="225">
        <v>0</v>
      </c>
      <c r="K76" s="225">
        <v>0</v>
      </c>
      <c r="L76" s="225">
        <f t="shared" si="0"/>
        <v>0</v>
      </c>
      <c r="M76" s="225">
        <f t="shared" si="1"/>
        <v>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0">
        <f t="shared" si="5"/>
        <v>0</v>
      </c>
      <c r="T76" s="231"/>
    </row>
    <row r="77" spans="1:20" ht="48" customHeight="1">
      <c r="A77" s="195" t="s">
        <v>165</v>
      </c>
      <c r="B77" s="259" t="s">
        <v>166</v>
      </c>
      <c r="C77" s="158" t="s">
        <v>39</v>
      </c>
      <c r="D77" s="158">
        <v>2022</v>
      </c>
      <c r="E77" s="159">
        <v>2022</v>
      </c>
      <c r="F77" s="230">
        <v>0</v>
      </c>
      <c r="G77" s="219">
        <v>0</v>
      </c>
      <c r="H77" s="225">
        <v>0</v>
      </c>
      <c r="I77" s="225">
        <v>0</v>
      </c>
      <c r="J77" s="225">
        <v>0</v>
      </c>
      <c r="K77" s="225">
        <v>0</v>
      </c>
      <c r="L77" s="225">
        <f t="shared" si="0"/>
        <v>0</v>
      </c>
      <c r="M77" s="225">
        <f t="shared" si="1"/>
        <v>0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  <c r="S77" s="220">
        <f aca="true" t="shared" si="6" ref="S77:S90">N77+O77+P77+Q77+R77</f>
        <v>0</v>
      </c>
      <c r="T77" s="231"/>
    </row>
    <row r="78" spans="1:20" ht="48" customHeight="1">
      <c r="A78" s="195" t="s">
        <v>167</v>
      </c>
      <c r="B78" s="259" t="s">
        <v>168</v>
      </c>
      <c r="C78" s="158" t="s">
        <v>39</v>
      </c>
      <c r="D78" s="158">
        <v>2024</v>
      </c>
      <c r="E78" s="159">
        <v>2024</v>
      </c>
      <c r="F78" s="230">
        <v>0</v>
      </c>
      <c r="G78" s="219">
        <v>0</v>
      </c>
      <c r="H78" s="225">
        <v>0</v>
      </c>
      <c r="I78" s="225">
        <v>0</v>
      </c>
      <c r="J78" s="225">
        <v>0</v>
      </c>
      <c r="K78" s="225">
        <v>0</v>
      </c>
      <c r="L78" s="225">
        <f aca="true" t="shared" si="7" ref="L78:L90">F78</f>
        <v>0</v>
      </c>
      <c r="M78" s="225">
        <f aca="true" t="shared" si="8" ref="M78:M90">G78</f>
        <v>0</v>
      </c>
      <c r="N78" s="220">
        <v>0</v>
      </c>
      <c r="O78" s="220">
        <v>0</v>
      </c>
      <c r="P78" s="220">
        <v>0</v>
      </c>
      <c r="Q78" s="220">
        <v>0</v>
      </c>
      <c r="R78" s="220">
        <v>0</v>
      </c>
      <c r="S78" s="220">
        <f t="shared" si="6"/>
        <v>0</v>
      </c>
      <c r="T78" s="231"/>
    </row>
    <row r="79" spans="1:20" ht="19.5" customHeight="1">
      <c r="A79" s="195" t="s">
        <v>169</v>
      </c>
      <c r="B79" s="242" t="s">
        <v>170</v>
      </c>
      <c r="C79" s="158" t="s">
        <v>39</v>
      </c>
      <c r="D79" s="158">
        <v>2021</v>
      </c>
      <c r="E79" s="159">
        <v>2021</v>
      </c>
      <c r="F79" s="230">
        <v>1.4483333333333335</v>
      </c>
      <c r="G79" s="219">
        <v>1.4483333333333335</v>
      </c>
      <c r="H79" s="225">
        <v>0</v>
      </c>
      <c r="I79" s="225">
        <v>0</v>
      </c>
      <c r="J79" s="225">
        <v>0</v>
      </c>
      <c r="K79" s="225">
        <v>1.4483333333333335</v>
      </c>
      <c r="L79" s="225">
        <f t="shared" si="7"/>
        <v>1.4483333333333335</v>
      </c>
      <c r="M79" s="225">
        <f t="shared" si="8"/>
        <v>1.4483333333333335</v>
      </c>
      <c r="N79" s="220">
        <v>0</v>
      </c>
      <c r="O79" s="220">
        <v>1.4483333333333335</v>
      </c>
      <c r="P79" s="220">
        <v>0</v>
      </c>
      <c r="Q79" s="220">
        <v>0</v>
      </c>
      <c r="R79" s="220">
        <v>0</v>
      </c>
      <c r="S79" s="220">
        <f t="shared" si="6"/>
        <v>1.4483333333333335</v>
      </c>
      <c r="T79" s="231"/>
    </row>
    <row r="80" spans="1:20" ht="19.5" customHeight="1">
      <c r="A80" s="195" t="s">
        <v>171</v>
      </c>
      <c r="B80" s="242" t="s">
        <v>172</v>
      </c>
      <c r="C80" s="158" t="s">
        <v>39</v>
      </c>
      <c r="D80" s="158">
        <v>2023</v>
      </c>
      <c r="E80" s="159">
        <v>2023</v>
      </c>
      <c r="F80" s="230">
        <v>7.73</v>
      </c>
      <c r="G80" s="219">
        <v>8.360768000000002</v>
      </c>
      <c r="H80" s="225">
        <v>0</v>
      </c>
      <c r="I80" s="225">
        <v>0</v>
      </c>
      <c r="J80" s="225">
        <v>0</v>
      </c>
      <c r="K80" s="225">
        <v>8.360768000000002</v>
      </c>
      <c r="L80" s="225">
        <f t="shared" si="7"/>
        <v>7.73</v>
      </c>
      <c r="M80" s="225">
        <f t="shared" si="8"/>
        <v>8.360768000000002</v>
      </c>
      <c r="N80" s="220">
        <v>0</v>
      </c>
      <c r="O80" s="220">
        <v>0</v>
      </c>
      <c r="P80" s="220">
        <v>0</v>
      </c>
      <c r="Q80" s="220">
        <v>8.360768000000002</v>
      </c>
      <c r="R80" s="220">
        <v>0</v>
      </c>
      <c r="S80" s="220">
        <f t="shared" si="6"/>
        <v>8.360768000000002</v>
      </c>
      <c r="T80" s="231"/>
    </row>
    <row r="81" spans="1:20" ht="33" customHeight="1">
      <c r="A81" s="195" t="s">
        <v>173</v>
      </c>
      <c r="B81" s="242" t="s">
        <v>174</v>
      </c>
      <c r="C81" s="158" t="s">
        <v>39</v>
      </c>
      <c r="D81" s="158">
        <v>2024</v>
      </c>
      <c r="E81" s="159">
        <v>2024</v>
      </c>
      <c r="F81" s="230">
        <v>13.14795</v>
      </c>
      <c r="G81" s="219">
        <v>14.7896556288</v>
      </c>
      <c r="H81" s="225">
        <v>0</v>
      </c>
      <c r="I81" s="225">
        <v>0</v>
      </c>
      <c r="J81" s="225">
        <v>0</v>
      </c>
      <c r="K81" s="225">
        <v>14.7896556288</v>
      </c>
      <c r="L81" s="225">
        <f t="shared" si="7"/>
        <v>13.14795</v>
      </c>
      <c r="M81" s="225">
        <f t="shared" si="8"/>
        <v>14.7896556288</v>
      </c>
      <c r="N81" s="220">
        <v>0</v>
      </c>
      <c r="O81" s="220">
        <v>0</v>
      </c>
      <c r="P81" s="220">
        <v>0</v>
      </c>
      <c r="Q81" s="220">
        <v>0</v>
      </c>
      <c r="R81" s="220">
        <v>14.7896556288</v>
      </c>
      <c r="S81" s="220">
        <f t="shared" si="6"/>
        <v>14.7896556288</v>
      </c>
      <c r="T81" s="231"/>
    </row>
    <row r="82" spans="1:20" ht="33" customHeight="1">
      <c r="A82" s="195" t="s">
        <v>175</v>
      </c>
      <c r="B82" s="260" t="s">
        <v>176</v>
      </c>
      <c r="C82" s="158" t="s">
        <v>39</v>
      </c>
      <c r="D82" s="158">
        <v>2022</v>
      </c>
      <c r="E82" s="159">
        <v>2022</v>
      </c>
      <c r="F82" s="230">
        <v>8.415833333333333</v>
      </c>
      <c r="G82" s="219">
        <v>9.466667946666668</v>
      </c>
      <c r="H82" s="225">
        <v>0</v>
      </c>
      <c r="I82" s="225">
        <v>0</v>
      </c>
      <c r="J82" s="225">
        <v>0</v>
      </c>
      <c r="K82" s="225">
        <v>9.466667946666668</v>
      </c>
      <c r="L82" s="225">
        <f t="shared" si="7"/>
        <v>8.415833333333333</v>
      </c>
      <c r="M82" s="225">
        <f t="shared" si="8"/>
        <v>9.466667946666668</v>
      </c>
      <c r="N82" s="220">
        <v>0</v>
      </c>
      <c r="O82" s="220">
        <v>0</v>
      </c>
      <c r="P82" s="220">
        <v>9.466667946666668</v>
      </c>
      <c r="Q82" s="220">
        <v>0</v>
      </c>
      <c r="R82" s="220">
        <v>0</v>
      </c>
      <c r="S82" s="220">
        <f t="shared" si="6"/>
        <v>9.466667946666668</v>
      </c>
      <c r="T82" s="231"/>
    </row>
    <row r="83" spans="1:20" ht="33" customHeight="1">
      <c r="A83" s="195" t="s">
        <v>177</v>
      </c>
      <c r="B83" s="260" t="s">
        <v>178</v>
      </c>
      <c r="C83" s="158" t="s">
        <v>39</v>
      </c>
      <c r="D83" s="158">
        <v>2022</v>
      </c>
      <c r="E83" s="159">
        <v>2022</v>
      </c>
      <c r="F83" s="230">
        <v>15.1809</v>
      </c>
      <c r="G83" s="219">
        <v>15.788136</v>
      </c>
      <c r="H83" s="225">
        <v>0</v>
      </c>
      <c r="I83" s="225">
        <v>0</v>
      </c>
      <c r="J83" s="225">
        <v>0</v>
      </c>
      <c r="K83" s="225">
        <v>15.788136</v>
      </c>
      <c r="L83" s="225">
        <f t="shared" si="7"/>
        <v>15.1809</v>
      </c>
      <c r="M83" s="225">
        <f t="shared" si="8"/>
        <v>15.788136</v>
      </c>
      <c r="N83" s="220">
        <v>0</v>
      </c>
      <c r="O83" s="220">
        <v>0</v>
      </c>
      <c r="P83" s="220">
        <v>15.788136</v>
      </c>
      <c r="Q83" s="220">
        <v>0</v>
      </c>
      <c r="R83" s="220">
        <v>0</v>
      </c>
      <c r="S83" s="220">
        <f t="shared" si="6"/>
        <v>15.788136</v>
      </c>
      <c r="T83" s="231"/>
    </row>
    <row r="84" spans="1:20" ht="18" customHeight="1">
      <c r="A84" s="195" t="s">
        <v>179</v>
      </c>
      <c r="B84" s="242" t="s">
        <v>180</v>
      </c>
      <c r="C84" s="158" t="s">
        <v>39</v>
      </c>
      <c r="D84" s="158">
        <v>2023</v>
      </c>
      <c r="E84" s="159">
        <v>2021</v>
      </c>
      <c r="F84" s="230">
        <v>8.528625</v>
      </c>
      <c r="G84" s="219">
        <v>8.528625</v>
      </c>
      <c r="H84" s="219">
        <v>0</v>
      </c>
      <c r="I84" s="219">
        <v>0</v>
      </c>
      <c r="J84" s="219">
        <v>0</v>
      </c>
      <c r="K84" s="219">
        <v>8.528625</v>
      </c>
      <c r="L84" s="225">
        <f t="shared" si="7"/>
        <v>8.528625</v>
      </c>
      <c r="M84" s="225">
        <f t="shared" si="8"/>
        <v>8.528625</v>
      </c>
      <c r="N84" s="220">
        <v>0</v>
      </c>
      <c r="O84" s="220">
        <v>8.528625</v>
      </c>
      <c r="P84" s="220">
        <v>0</v>
      </c>
      <c r="Q84" s="220">
        <v>0</v>
      </c>
      <c r="R84" s="220">
        <v>0</v>
      </c>
      <c r="S84" s="220">
        <f t="shared" si="6"/>
        <v>8.528625</v>
      </c>
      <c r="T84" s="231"/>
    </row>
    <row r="85" spans="1:20" ht="18" customHeight="1">
      <c r="A85" s="195" t="s">
        <v>181</v>
      </c>
      <c r="B85" s="242" t="s">
        <v>182</v>
      </c>
      <c r="C85" s="158" t="s">
        <v>39</v>
      </c>
      <c r="D85" s="158">
        <v>2021</v>
      </c>
      <c r="E85" s="159">
        <v>2021</v>
      </c>
      <c r="F85" s="230">
        <v>0.525</v>
      </c>
      <c r="G85" s="219">
        <v>0.525</v>
      </c>
      <c r="H85" s="219">
        <v>0</v>
      </c>
      <c r="I85" s="219">
        <v>0</v>
      </c>
      <c r="J85" s="219">
        <v>0</v>
      </c>
      <c r="K85" s="219">
        <v>0.525</v>
      </c>
      <c r="L85" s="225">
        <f t="shared" si="7"/>
        <v>0.525</v>
      </c>
      <c r="M85" s="225">
        <f t="shared" si="8"/>
        <v>0.525</v>
      </c>
      <c r="N85" s="220">
        <v>0</v>
      </c>
      <c r="O85" s="220">
        <v>0.525</v>
      </c>
      <c r="P85" s="220">
        <v>0</v>
      </c>
      <c r="Q85" s="220">
        <v>0</v>
      </c>
      <c r="R85" s="220">
        <v>0</v>
      </c>
      <c r="S85" s="220">
        <f t="shared" si="6"/>
        <v>0.525</v>
      </c>
      <c r="T85" s="231"/>
    </row>
    <row r="86" spans="1:20" ht="19.5" customHeight="1">
      <c r="A86" s="195" t="s">
        <v>183</v>
      </c>
      <c r="B86" s="242" t="s">
        <v>184</v>
      </c>
      <c r="C86" s="158" t="s">
        <v>39</v>
      </c>
      <c r="D86" s="158">
        <v>2021</v>
      </c>
      <c r="E86" s="159">
        <v>2021</v>
      </c>
      <c r="F86" s="230">
        <v>6.666666666666667</v>
      </c>
      <c r="G86" s="219">
        <v>7.2106666666666674</v>
      </c>
      <c r="H86" s="219">
        <v>0</v>
      </c>
      <c r="I86" s="219">
        <v>0</v>
      </c>
      <c r="J86" s="219">
        <v>0</v>
      </c>
      <c r="K86" s="219">
        <v>7.2106666666666674</v>
      </c>
      <c r="L86" s="225">
        <f t="shared" si="7"/>
        <v>6.666666666666667</v>
      </c>
      <c r="M86" s="225">
        <f t="shared" si="8"/>
        <v>7.2106666666666674</v>
      </c>
      <c r="N86" s="220">
        <v>0</v>
      </c>
      <c r="O86" s="220">
        <v>7.2106666666666674</v>
      </c>
      <c r="P86" s="220">
        <v>0</v>
      </c>
      <c r="Q86" s="220">
        <v>0</v>
      </c>
      <c r="R86" s="220">
        <v>0</v>
      </c>
      <c r="S86" s="220">
        <f t="shared" si="6"/>
        <v>7.2106666666666674</v>
      </c>
      <c r="T86" s="231"/>
    </row>
    <row r="87" spans="1:20" ht="18.75" customHeight="1">
      <c r="A87" s="195" t="s">
        <v>185</v>
      </c>
      <c r="B87" s="242" t="s">
        <v>186</v>
      </c>
      <c r="C87" s="158" t="s">
        <v>39</v>
      </c>
      <c r="D87" s="158">
        <v>2024</v>
      </c>
      <c r="E87" s="159">
        <v>2024</v>
      </c>
      <c r="F87" s="230">
        <v>3.75</v>
      </c>
      <c r="G87" s="219">
        <v>4.5624483840000005</v>
      </c>
      <c r="H87" s="219">
        <v>0</v>
      </c>
      <c r="I87" s="219">
        <v>0</v>
      </c>
      <c r="J87" s="219">
        <v>0</v>
      </c>
      <c r="K87" s="219">
        <v>4.5624483840000005</v>
      </c>
      <c r="L87" s="225">
        <f t="shared" si="7"/>
        <v>3.75</v>
      </c>
      <c r="M87" s="225">
        <f t="shared" si="8"/>
        <v>4.5624483840000005</v>
      </c>
      <c r="N87" s="220">
        <v>0</v>
      </c>
      <c r="O87" s="220">
        <v>0</v>
      </c>
      <c r="P87" s="220">
        <v>0</v>
      </c>
      <c r="Q87" s="220">
        <v>0</v>
      </c>
      <c r="R87" s="220">
        <v>4.5624483840000005</v>
      </c>
      <c r="S87" s="220">
        <f t="shared" si="6"/>
        <v>4.5624483840000005</v>
      </c>
      <c r="T87" s="231"/>
    </row>
    <row r="88" spans="1:20" ht="19.5" customHeight="1">
      <c r="A88" s="195" t="s">
        <v>187</v>
      </c>
      <c r="B88" s="158" t="s">
        <v>188</v>
      </c>
      <c r="C88" s="158" t="s">
        <v>39</v>
      </c>
      <c r="D88" s="158">
        <v>2021</v>
      </c>
      <c r="E88" s="159">
        <v>2021</v>
      </c>
      <c r="F88" s="230">
        <v>0.5</v>
      </c>
      <c r="G88" s="219">
        <v>0.5408000000000001</v>
      </c>
      <c r="H88" s="219">
        <v>0</v>
      </c>
      <c r="I88" s="219">
        <v>0</v>
      </c>
      <c r="J88" s="219">
        <v>0</v>
      </c>
      <c r="K88" s="219">
        <v>0.5408000000000001</v>
      </c>
      <c r="L88" s="225">
        <f t="shared" si="7"/>
        <v>0.5</v>
      </c>
      <c r="M88" s="225">
        <f t="shared" si="8"/>
        <v>0.5408000000000001</v>
      </c>
      <c r="N88" s="220">
        <v>0</v>
      </c>
      <c r="O88" s="220">
        <v>0.5408000000000001</v>
      </c>
      <c r="P88" s="220">
        <v>0</v>
      </c>
      <c r="Q88" s="220">
        <v>0</v>
      </c>
      <c r="R88" s="220">
        <v>0</v>
      </c>
      <c r="S88" s="220">
        <f t="shared" si="6"/>
        <v>0.5408000000000001</v>
      </c>
      <c r="T88" s="231"/>
    </row>
    <row r="89" spans="1:20" ht="19.5" customHeight="1">
      <c r="A89" s="195" t="s">
        <v>189</v>
      </c>
      <c r="B89" s="158" t="s">
        <v>190</v>
      </c>
      <c r="C89" s="158" t="s">
        <v>39</v>
      </c>
      <c r="D89" s="158">
        <v>2022</v>
      </c>
      <c r="E89" s="159">
        <v>2022</v>
      </c>
      <c r="F89" s="230">
        <v>4.7908333333333335</v>
      </c>
      <c r="G89" s="219">
        <v>5.389035946666667</v>
      </c>
      <c r="H89" s="219">
        <v>0</v>
      </c>
      <c r="I89" s="219">
        <v>0</v>
      </c>
      <c r="J89" s="219">
        <v>0</v>
      </c>
      <c r="K89" s="219">
        <v>5.389035946666667</v>
      </c>
      <c r="L89" s="225">
        <f t="shared" si="7"/>
        <v>4.7908333333333335</v>
      </c>
      <c r="M89" s="225">
        <f t="shared" si="8"/>
        <v>5.389035946666667</v>
      </c>
      <c r="N89" s="220">
        <v>0</v>
      </c>
      <c r="O89" s="220">
        <v>0</v>
      </c>
      <c r="P89" s="220">
        <v>5.389035946666667</v>
      </c>
      <c r="Q89" s="220">
        <v>0</v>
      </c>
      <c r="R89" s="220">
        <v>0</v>
      </c>
      <c r="S89" s="220">
        <f t="shared" si="6"/>
        <v>5.389035946666667</v>
      </c>
      <c r="T89" s="231"/>
    </row>
    <row r="90" spans="1:20" ht="55.5" customHeight="1">
      <c r="A90" s="195" t="s">
        <v>191</v>
      </c>
      <c r="B90" s="158" t="s">
        <v>192</v>
      </c>
      <c r="C90" s="158" t="s">
        <v>39</v>
      </c>
      <c r="D90" s="158">
        <v>2020</v>
      </c>
      <c r="E90" s="159">
        <v>2020</v>
      </c>
      <c r="F90" s="230">
        <v>5.08155353</v>
      </c>
      <c r="G90" s="219">
        <v>5.08155353</v>
      </c>
      <c r="H90" s="219">
        <v>0</v>
      </c>
      <c r="I90" s="219">
        <v>0</v>
      </c>
      <c r="J90" s="219">
        <v>0</v>
      </c>
      <c r="K90" s="219">
        <v>5.08155353</v>
      </c>
      <c r="L90" s="225">
        <f t="shared" si="7"/>
        <v>5.08155353</v>
      </c>
      <c r="M90" s="225">
        <f t="shared" si="8"/>
        <v>5.08155353</v>
      </c>
      <c r="N90" s="220">
        <v>6.98</v>
      </c>
      <c r="O90" s="220">
        <v>0</v>
      </c>
      <c r="P90" s="220">
        <v>0</v>
      </c>
      <c r="Q90" s="220">
        <v>0</v>
      </c>
      <c r="R90" s="220">
        <v>0</v>
      </c>
      <c r="S90" s="220">
        <f t="shared" si="6"/>
        <v>6.98</v>
      </c>
      <c r="T90" s="231"/>
    </row>
    <row r="91" spans="1:19" ht="15.75">
      <c r="A91" s="261"/>
      <c r="B91" s="262"/>
      <c r="C91" s="226"/>
      <c r="D91" s="226"/>
      <c r="E91" s="263"/>
      <c r="F91" s="264"/>
      <c r="G91" s="264"/>
      <c r="H91" s="226"/>
      <c r="I91" s="226"/>
      <c r="J91" s="226"/>
      <c r="K91" s="226"/>
      <c r="L91" s="265"/>
      <c r="M91" s="265"/>
      <c r="N91" s="264"/>
      <c r="O91" s="264"/>
      <c r="P91" s="264"/>
      <c r="Q91" s="264"/>
      <c r="R91" s="264"/>
      <c r="S91" s="264"/>
    </row>
    <row r="92" spans="1:19" ht="15.75">
      <c r="A92" s="261"/>
      <c r="B92" s="262"/>
      <c r="C92" s="226"/>
      <c r="D92" s="226"/>
      <c r="E92" s="263"/>
      <c r="F92" s="264"/>
      <c r="G92" s="264"/>
      <c r="H92" s="226"/>
      <c r="I92" s="226"/>
      <c r="J92" s="226"/>
      <c r="K92" s="226"/>
      <c r="L92" s="265"/>
      <c r="M92" s="265"/>
      <c r="N92" s="264"/>
      <c r="O92" s="264"/>
      <c r="P92" s="264"/>
      <c r="Q92" s="264"/>
      <c r="R92" s="264"/>
      <c r="S92" s="264"/>
    </row>
    <row r="97" spans="2:13" s="26" customFormat="1" ht="15.75" customHeight="1">
      <c r="B97" s="86"/>
      <c r="C97" s="86"/>
      <c r="D97" s="87"/>
      <c r="E97" s="165"/>
      <c r="F97" s="73"/>
      <c r="G97" s="73"/>
      <c r="H97" s="73"/>
      <c r="I97" s="73"/>
      <c r="J97" s="88"/>
      <c r="K97" s="73"/>
      <c r="L97" s="163"/>
      <c r="M97" s="163"/>
    </row>
    <row r="98" spans="2:13" s="26" customFormat="1" ht="15">
      <c r="B98" s="73"/>
      <c r="C98" s="73"/>
      <c r="D98" s="73"/>
      <c r="E98" s="165"/>
      <c r="F98" s="73"/>
      <c r="G98" s="73"/>
      <c r="H98" s="73"/>
      <c r="I98" s="73"/>
      <c r="J98" s="88"/>
      <c r="K98" s="73"/>
      <c r="L98" s="163"/>
      <c r="M98" s="163"/>
    </row>
    <row r="99" spans="2:13" s="26" customFormat="1" ht="15">
      <c r="B99" s="73"/>
      <c r="C99" s="73"/>
      <c r="D99" s="73"/>
      <c r="E99" s="165"/>
      <c r="F99" s="73"/>
      <c r="G99" s="73"/>
      <c r="H99" s="73"/>
      <c r="I99" s="73"/>
      <c r="J99" s="88"/>
      <c r="K99" s="73"/>
      <c r="L99" s="163"/>
      <c r="M99" s="163"/>
    </row>
    <row r="100" spans="2:13" s="26" customFormat="1" ht="15">
      <c r="B100" s="73"/>
      <c r="C100" s="73"/>
      <c r="D100" s="73"/>
      <c r="E100" s="165"/>
      <c r="F100" s="73"/>
      <c r="G100" s="73"/>
      <c r="H100" s="73"/>
      <c r="I100" s="73"/>
      <c r="J100" s="88"/>
      <c r="K100" s="73"/>
      <c r="L100" s="163"/>
      <c r="M100" s="163"/>
    </row>
    <row r="101" spans="2:13" s="26" customFormat="1" ht="15.75">
      <c r="B101" s="74"/>
      <c r="C101" s="74"/>
      <c r="D101" s="247"/>
      <c r="E101" s="266"/>
      <c r="F101" s="247"/>
      <c r="G101" s="73"/>
      <c r="H101" s="73"/>
      <c r="I101" s="73"/>
      <c r="J101" s="88"/>
      <c r="K101" s="73"/>
      <c r="L101" s="163"/>
      <c r="M101" s="163"/>
    </row>
    <row r="102" spans="2:13" s="26" customFormat="1" ht="15">
      <c r="B102" s="73"/>
      <c r="C102" s="73"/>
      <c r="D102" s="73"/>
      <c r="E102" s="165"/>
      <c r="F102" s="73"/>
      <c r="G102" s="73"/>
      <c r="H102" s="73"/>
      <c r="I102" s="73"/>
      <c r="J102" s="88"/>
      <c r="K102" s="73"/>
      <c r="L102" s="163"/>
      <c r="M102" s="163"/>
    </row>
  </sheetData>
  <sheetProtection/>
  <mergeCells count="18">
    <mergeCell ref="Q1:S1"/>
    <mergeCell ref="F2:S2"/>
    <mergeCell ref="A5:S5"/>
    <mergeCell ref="A7:U7"/>
    <mergeCell ref="N9:S9"/>
    <mergeCell ref="A9:A11"/>
    <mergeCell ref="B9:B11"/>
    <mergeCell ref="C9:C11"/>
    <mergeCell ref="D9:D11"/>
    <mergeCell ref="G10:K10"/>
    <mergeCell ref="L10:M10"/>
    <mergeCell ref="S10:S11"/>
    <mergeCell ref="A4:S4"/>
    <mergeCell ref="A6:S6"/>
    <mergeCell ref="E9:E10"/>
    <mergeCell ref="F9:F10"/>
    <mergeCell ref="G9:K9"/>
    <mergeCell ref="L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AA81"/>
  <sheetViews>
    <sheetView view="pageBreakPreview" zoomScale="75" zoomScaleNormal="80" zoomScaleSheetLayoutView="75" zoomScalePageLayoutView="0" workbookViewId="0" topLeftCell="A1">
      <selection activeCell="P7" sqref="P7"/>
    </sheetView>
  </sheetViews>
  <sheetFormatPr defaultColWidth="9.140625" defaultRowHeight="15"/>
  <cols>
    <col min="1" max="1" width="12.421875" style="123" customWidth="1"/>
    <col min="2" max="2" width="54.8515625" style="123" customWidth="1"/>
    <col min="3" max="3" width="15.421875" style="123" customWidth="1"/>
    <col min="4" max="4" width="18.57421875" style="123" customWidth="1"/>
    <col min="5" max="8" width="9.28125" style="123" customWidth="1"/>
    <col min="9" max="9" width="21.8515625" style="123" customWidth="1"/>
    <col min="10" max="10" width="23.421875" style="123" customWidth="1"/>
    <col min="11" max="11" width="31.421875" style="123" customWidth="1"/>
    <col min="12" max="12" width="28.421875" style="123" customWidth="1"/>
    <col min="13" max="13" width="22.57421875" style="123" customWidth="1"/>
    <col min="14" max="246" width="9.140625" style="123" customWidth="1"/>
    <col min="247" max="247" width="12.421875" style="123" customWidth="1"/>
    <col min="248" max="248" width="54.8515625" style="123" customWidth="1"/>
    <col min="249" max="249" width="15.421875" style="123" customWidth="1"/>
    <col min="250" max="16384" width="9.28125" style="123" customWidth="1"/>
  </cols>
  <sheetData>
    <row r="1" spans="12:24" s="94" customFormat="1" ht="18.75">
      <c r="L1" s="358" t="s">
        <v>540</v>
      </c>
      <c r="M1" s="358"/>
      <c r="N1" s="91"/>
      <c r="Q1" s="89"/>
      <c r="R1" s="89"/>
      <c r="S1" s="90"/>
      <c r="T1" s="90"/>
      <c r="U1" s="90"/>
      <c r="V1" s="90"/>
      <c r="W1" s="90"/>
      <c r="X1" s="90"/>
    </row>
    <row r="2" spans="4:27" s="94" customFormat="1" ht="18.75">
      <c r="D2" s="359" t="s">
        <v>555</v>
      </c>
      <c r="E2" s="359"/>
      <c r="F2" s="359"/>
      <c r="G2" s="359"/>
      <c r="H2" s="359"/>
      <c r="I2" s="359"/>
      <c r="J2" s="359"/>
      <c r="K2" s="359"/>
      <c r="L2" s="359"/>
      <c r="M2" s="359"/>
      <c r="N2" s="122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2:27" s="94" customFormat="1" ht="18.75">
      <c r="L3" s="95"/>
      <c r="M3" s="95"/>
      <c r="N3" s="95"/>
      <c r="O3" s="95"/>
      <c r="P3" s="95"/>
      <c r="Z3" s="360"/>
      <c r="AA3" s="360"/>
    </row>
    <row r="4" spans="1:27" s="94" customFormat="1" ht="18.75">
      <c r="A4" s="349" t="s">
        <v>489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94" customFormat="1" ht="18.75">
      <c r="A5" s="349" t="s">
        <v>507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94" customFormat="1" ht="22.5" customHeight="1">
      <c r="A6" s="349" t="s">
        <v>508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13" ht="21.75" customHeight="1">
      <c r="A7" s="350" t="s">
        <v>491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26" s="125" customFormat="1" ht="15.7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13" s="126" customFormat="1" ht="33.75" customHeight="1">
      <c r="A9" s="352" t="s">
        <v>14</v>
      </c>
      <c r="B9" s="352" t="s">
        <v>15</v>
      </c>
      <c r="C9" s="352" t="s">
        <v>193</v>
      </c>
      <c r="D9" s="355" t="s">
        <v>541</v>
      </c>
      <c r="E9" s="356"/>
      <c r="F9" s="356"/>
      <c r="G9" s="356"/>
      <c r="H9" s="356"/>
      <c r="I9" s="356"/>
      <c r="J9" s="356"/>
      <c r="K9" s="356"/>
      <c r="L9" s="356"/>
      <c r="M9" s="357"/>
    </row>
    <row r="10" spans="1:13" ht="165" customHeight="1">
      <c r="A10" s="353"/>
      <c r="B10" s="353"/>
      <c r="C10" s="353"/>
      <c r="D10" s="105" t="s">
        <v>216</v>
      </c>
      <c r="E10" s="355" t="s">
        <v>217</v>
      </c>
      <c r="F10" s="356"/>
      <c r="G10" s="356"/>
      <c r="H10" s="357"/>
      <c r="I10" s="105" t="s">
        <v>218</v>
      </c>
      <c r="J10" s="105" t="s">
        <v>219</v>
      </c>
      <c r="K10" s="105" t="s">
        <v>220</v>
      </c>
      <c r="L10" s="105" t="s">
        <v>221</v>
      </c>
      <c r="M10" s="105" t="s">
        <v>222</v>
      </c>
    </row>
    <row r="11" spans="1:13" s="94" customFormat="1" ht="192" customHeight="1">
      <c r="A11" s="354"/>
      <c r="B11" s="354"/>
      <c r="C11" s="354"/>
      <c r="D11" s="127" t="s">
        <v>223</v>
      </c>
      <c r="E11" s="127" t="s">
        <v>224</v>
      </c>
      <c r="F11" s="127" t="s">
        <v>225</v>
      </c>
      <c r="G11" s="127" t="s">
        <v>226</v>
      </c>
      <c r="H11" s="127" t="s">
        <v>227</v>
      </c>
      <c r="I11" s="127" t="s">
        <v>228</v>
      </c>
      <c r="J11" s="127" t="s">
        <v>228</v>
      </c>
      <c r="K11" s="127" t="s">
        <v>228</v>
      </c>
      <c r="L11" s="127" t="s">
        <v>229</v>
      </c>
      <c r="M11" s="127" t="s">
        <v>229</v>
      </c>
    </row>
    <row r="12" spans="1:13" s="131" customFormat="1" ht="15.75">
      <c r="A12" s="128">
        <v>1</v>
      </c>
      <c r="B12" s="129">
        <v>2</v>
      </c>
      <c r="C12" s="128">
        <v>3</v>
      </c>
      <c r="D12" s="130" t="s">
        <v>231</v>
      </c>
      <c r="E12" s="130" t="s">
        <v>233</v>
      </c>
      <c r="F12" s="130" t="s">
        <v>234</v>
      </c>
      <c r="G12" s="130" t="s">
        <v>235</v>
      </c>
      <c r="H12" s="130" t="s">
        <v>236</v>
      </c>
      <c r="I12" s="130" t="s">
        <v>237</v>
      </c>
      <c r="J12" s="130" t="s">
        <v>238</v>
      </c>
      <c r="K12" s="130" t="s">
        <v>239</v>
      </c>
      <c r="L12" s="130" t="s">
        <v>240</v>
      </c>
      <c r="M12" s="130" t="s">
        <v>241</v>
      </c>
    </row>
    <row r="13" spans="1:13" s="181" customFormat="1" ht="31.5">
      <c r="A13" s="178" t="s">
        <v>36</v>
      </c>
      <c r="B13" s="179" t="s">
        <v>37</v>
      </c>
      <c r="C13" s="180" t="s">
        <v>38</v>
      </c>
      <c r="D13" s="132">
        <v>0</v>
      </c>
      <c r="E13" s="132">
        <v>3.175</v>
      </c>
      <c r="F13" s="132">
        <v>0.03</v>
      </c>
      <c r="G13" s="132">
        <v>44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31.27532</v>
      </c>
    </row>
    <row r="14" spans="1:13" s="181" customFormat="1" ht="15.75">
      <c r="A14" s="178" t="s">
        <v>40</v>
      </c>
      <c r="B14" s="179" t="s">
        <v>41</v>
      </c>
      <c r="C14" s="180" t="s">
        <v>38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</row>
    <row r="15" spans="1:13" s="181" customFormat="1" ht="31.5">
      <c r="A15" s="178" t="s">
        <v>42</v>
      </c>
      <c r="B15" s="179" t="s">
        <v>43</v>
      </c>
      <c r="C15" s="180" t="s">
        <v>38</v>
      </c>
      <c r="D15" s="132">
        <v>0</v>
      </c>
      <c r="E15" s="132">
        <v>3.175</v>
      </c>
      <c r="F15" s="132">
        <v>0.03</v>
      </c>
      <c r="G15" s="132">
        <v>44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</row>
    <row r="16" spans="1:13" s="181" customFormat="1" ht="63">
      <c r="A16" s="178" t="s">
        <v>44</v>
      </c>
      <c r="B16" s="179" t="s">
        <v>45</v>
      </c>
      <c r="C16" s="180" t="s">
        <v>38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</row>
    <row r="17" spans="1:13" s="181" customFormat="1" ht="31.5">
      <c r="A17" s="178" t="s">
        <v>46</v>
      </c>
      <c r="B17" s="179" t="s">
        <v>47</v>
      </c>
      <c r="C17" s="180" t="s">
        <v>38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</row>
    <row r="18" spans="1:13" s="181" customFormat="1" ht="31.5">
      <c r="A18" s="178" t="s">
        <v>48</v>
      </c>
      <c r="B18" s="179" t="s">
        <v>49</v>
      </c>
      <c r="C18" s="180" t="s">
        <v>38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</row>
    <row r="19" spans="1:13" s="181" customFormat="1" ht="15.75">
      <c r="A19" s="178" t="s">
        <v>50</v>
      </c>
      <c r="B19" s="179" t="s">
        <v>51</v>
      </c>
      <c r="C19" s="180" t="s">
        <v>38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31.27532</v>
      </c>
    </row>
    <row r="20" spans="1:13" s="181" customFormat="1" ht="31.5">
      <c r="A20" s="178" t="s">
        <v>52</v>
      </c>
      <c r="B20" s="179" t="s">
        <v>53</v>
      </c>
      <c r="C20" s="180" t="s">
        <v>38</v>
      </c>
      <c r="D20" s="132">
        <v>0</v>
      </c>
      <c r="E20" s="132">
        <v>3.175</v>
      </c>
      <c r="F20" s="132">
        <v>0.03</v>
      </c>
      <c r="G20" s="132">
        <v>44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</row>
    <row r="21" spans="1:13" s="181" customFormat="1" ht="63">
      <c r="A21" s="178" t="s">
        <v>54</v>
      </c>
      <c r="B21" s="179" t="s">
        <v>55</v>
      </c>
      <c r="C21" s="180" t="s">
        <v>38</v>
      </c>
      <c r="D21" s="132">
        <v>0</v>
      </c>
      <c r="E21" s="132">
        <v>0</v>
      </c>
      <c r="F21" s="132">
        <v>0</v>
      </c>
      <c r="G21" s="132">
        <v>44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</row>
    <row r="22" spans="1:13" s="181" customFormat="1" ht="31.5">
      <c r="A22" s="178" t="s">
        <v>56</v>
      </c>
      <c r="B22" s="179" t="s">
        <v>57</v>
      </c>
      <c r="C22" s="180" t="s">
        <v>38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</row>
    <row r="23" spans="1:13" s="181" customFormat="1" ht="69" customHeight="1">
      <c r="A23" s="178" t="s">
        <v>58</v>
      </c>
      <c r="B23" s="179" t="s">
        <v>59</v>
      </c>
      <c r="C23" s="180" t="s">
        <v>38</v>
      </c>
      <c r="D23" s="132">
        <v>0</v>
      </c>
      <c r="E23" s="132">
        <v>0</v>
      </c>
      <c r="F23" s="132">
        <v>0</v>
      </c>
      <c r="G23" s="132">
        <v>44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</row>
    <row r="24" spans="1:13" s="181" customFormat="1" ht="31.5" customHeight="1">
      <c r="A24" s="178" t="s">
        <v>60</v>
      </c>
      <c r="B24" s="182" t="s">
        <v>61</v>
      </c>
      <c r="C24" s="180" t="s">
        <v>38</v>
      </c>
      <c r="D24" s="183">
        <v>0</v>
      </c>
      <c r="E24" s="183">
        <v>0</v>
      </c>
      <c r="F24" s="183">
        <v>0</v>
      </c>
      <c r="G24" s="183">
        <v>44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</row>
    <row r="25" spans="1:13" s="131" customFormat="1" ht="59.25" customHeight="1">
      <c r="A25" s="104" t="s">
        <v>62</v>
      </c>
      <c r="B25" s="107" t="s">
        <v>63</v>
      </c>
      <c r="C25" s="115" t="s">
        <v>39</v>
      </c>
      <c r="D25" s="108">
        <v>0</v>
      </c>
      <c r="E25" s="108">
        <v>0</v>
      </c>
      <c r="F25" s="108">
        <v>0</v>
      </c>
      <c r="G25" s="133">
        <v>44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</row>
    <row r="26" spans="1:13" s="131" customFormat="1" ht="50.25" customHeight="1">
      <c r="A26" s="104" t="s">
        <v>64</v>
      </c>
      <c r="B26" s="107" t="s">
        <v>65</v>
      </c>
      <c r="C26" s="115" t="s">
        <v>39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</row>
    <row r="27" spans="1:13" s="131" customFormat="1" ht="39.75" customHeight="1">
      <c r="A27" s="104" t="s">
        <v>66</v>
      </c>
      <c r="B27" s="107" t="s">
        <v>67</v>
      </c>
      <c r="C27" s="115" t="s">
        <v>39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</row>
    <row r="28" spans="1:13" s="131" customFormat="1" ht="70.5" customHeight="1">
      <c r="A28" s="104" t="s">
        <v>68</v>
      </c>
      <c r="B28" s="107" t="s">
        <v>212</v>
      </c>
      <c r="C28" s="115" t="s">
        <v>39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</row>
    <row r="29" spans="1:13" s="131" customFormat="1" ht="63.75" customHeight="1">
      <c r="A29" s="104" t="s">
        <v>70</v>
      </c>
      <c r="B29" s="107" t="s">
        <v>213</v>
      </c>
      <c r="C29" s="115" t="s">
        <v>39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</row>
    <row r="30" spans="1:13" s="131" customFormat="1" ht="47.25" customHeight="1">
      <c r="A30" s="104" t="s">
        <v>72</v>
      </c>
      <c r="B30" s="107" t="s">
        <v>73</v>
      </c>
      <c r="C30" s="115" t="s">
        <v>39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</row>
    <row r="31" spans="1:13" s="131" customFormat="1" ht="36.75" customHeight="1">
      <c r="A31" s="104" t="s">
        <v>74</v>
      </c>
      <c r="B31" s="107" t="s">
        <v>75</v>
      </c>
      <c r="C31" s="115" t="s">
        <v>39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</row>
    <row r="32" spans="1:13" s="131" customFormat="1" ht="37.5" customHeight="1">
      <c r="A32" s="104" t="s">
        <v>76</v>
      </c>
      <c r="B32" s="107" t="s">
        <v>77</v>
      </c>
      <c r="C32" s="115" t="s">
        <v>39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</row>
    <row r="33" spans="1:13" s="131" customFormat="1" ht="37.5" customHeight="1">
      <c r="A33" s="104" t="s">
        <v>78</v>
      </c>
      <c r="B33" s="107" t="s">
        <v>79</v>
      </c>
      <c r="C33" s="115" t="s">
        <v>39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1:13" s="131" customFormat="1" ht="67.5" customHeight="1">
      <c r="A34" s="104" t="s">
        <v>80</v>
      </c>
      <c r="B34" s="107" t="s">
        <v>214</v>
      </c>
      <c r="C34" s="115" t="s">
        <v>39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</row>
    <row r="35" spans="1:13" s="181" customFormat="1" ht="33" customHeight="1">
      <c r="A35" s="178" t="s">
        <v>82</v>
      </c>
      <c r="B35" s="182" t="s">
        <v>83</v>
      </c>
      <c r="C35" s="180" t="s">
        <v>38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</row>
    <row r="36" spans="1:13" s="131" customFormat="1" ht="18.75" customHeight="1">
      <c r="A36" s="104" t="s">
        <v>84</v>
      </c>
      <c r="B36" s="107" t="s">
        <v>85</v>
      </c>
      <c r="C36" s="115" t="s">
        <v>39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</row>
    <row r="37" spans="1:13" s="131" customFormat="1" ht="19.5" customHeight="1">
      <c r="A37" s="104" t="s">
        <v>86</v>
      </c>
      <c r="B37" s="107" t="s">
        <v>87</v>
      </c>
      <c r="C37" s="115" t="s">
        <v>39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</row>
    <row r="38" spans="1:13" s="131" customFormat="1" ht="21.75" customHeight="1">
      <c r="A38" s="104" t="s">
        <v>88</v>
      </c>
      <c r="B38" s="107" t="s">
        <v>89</v>
      </c>
      <c r="C38" s="115" t="s">
        <v>39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</row>
    <row r="39" spans="1:13" s="131" customFormat="1" ht="37.5" customHeight="1">
      <c r="A39" s="104" t="s">
        <v>90</v>
      </c>
      <c r="B39" s="107" t="s">
        <v>91</v>
      </c>
      <c r="C39" s="115" t="s">
        <v>39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</row>
    <row r="40" spans="1:13" s="131" customFormat="1" ht="32.25" customHeight="1">
      <c r="A40" s="104" t="s">
        <v>92</v>
      </c>
      <c r="B40" s="107" t="s">
        <v>93</v>
      </c>
      <c r="C40" s="115" t="s">
        <v>39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</row>
    <row r="41" spans="1:13" s="131" customFormat="1" ht="30" customHeight="1">
      <c r="A41" s="104" t="s">
        <v>94</v>
      </c>
      <c r="B41" s="107" t="s">
        <v>95</v>
      </c>
      <c r="C41" s="115" t="s">
        <v>39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</row>
    <row r="42" spans="1:13" s="181" customFormat="1" ht="47.25">
      <c r="A42" s="178" t="s">
        <v>96</v>
      </c>
      <c r="B42" s="179" t="s">
        <v>97</v>
      </c>
      <c r="C42" s="180" t="s">
        <v>38</v>
      </c>
      <c r="D42" s="184">
        <v>0</v>
      </c>
      <c r="E42" s="184">
        <v>3.175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</row>
    <row r="43" spans="1:13" s="181" customFormat="1" ht="31.5">
      <c r="A43" s="178" t="s">
        <v>98</v>
      </c>
      <c r="B43" s="179" t="s">
        <v>99</v>
      </c>
      <c r="C43" s="180" t="s">
        <v>38</v>
      </c>
      <c r="D43" s="184">
        <v>0</v>
      </c>
      <c r="E43" s="184">
        <v>3.175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</row>
    <row r="44" spans="1:13" s="181" customFormat="1" ht="15.75">
      <c r="A44" s="178" t="s">
        <v>100</v>
      </c>
      <c r="B44" s="185" t="s">
        <v>101</v>
      </c>
      <c r="C44" s="180" t="s">
        <v>38</v>
      </c>
      <c r="D44" s="183">
        <v>0</v>
      </c>
      <c r="E44" s="183">
        <v>0</v>
      </c>
      <c r="F44" s="183">
        <v>0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</row>
    <row r="45" spans="1:13" s="131" customFormat="1" ht="31.5">
      <c r="A45" s="104" t="s">
        <v>102</v>
      </c>
      <c r="B45" s="110" t="s">
        <v>309</v>
      </c>
      <c r="C45" s="115" t="s">
        <v>39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</row>
    <row r="46" spans="1:13" s="131" customFormat="1" ht="31.5">
      <c r="A46" s="104" t="s">
        <v>104</v>
      </c>
      <c r="B46" s="110" t="s">
        <v>105</v>
      </c>
      <c r="C46" s="115" t="s">
        <v>39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</row>
    <row r="47" spans="1:13" s="181" customFormat="1" ht="15.75">
      <c r="A47" s="178" t="s">
        <v>106</v>
      </c>
      <c r="B47" s="185" t="s">
        <v>107</v>
      </c>
      <c r="C47" s="180" t="s">
        <v>38</v>
      </c>
      <c r="D47" s="183">
        <v>0</v>
      </c>
      <c r="E47" s="183">
        <v>3.175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</row>
    <row r="48" spans="1:13" s="131" customFormat="1" ht="15.75">
      <c r="A48" s="104" t="s">
        <v>108</v>
      </c>
      <c r="B48" s="111" t="s">
        <v>109</v>
      </c>
      <c r="C48" s="115" t="s">
        <v>39</v>
      </c>
      <c r="D48" s="108">
        <v>0</v>
      </c>
      <c r="E48" s="38">
        <v>3.175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</row>
    <row r="49" spans="1:13" s="131" customFormat="1" ht="15.75">
      <c r="A49" s="104" t="s">
        <v>110</v>
      </c>
      <c r="B49" s="110" t="s">
        <v>111</v>
      </c>
      <c r="C49" s="115" t="s">
        <v>39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</row>
    <row r="50" spans="1:13" s="131" customFormat="1" ht="31.5">
      <c r="A50" s="104" t="s">
        <v>112</v>
      </c>
      <c r="B50" s="111" t="s">
        <v>115</v>
      </c>
      <c r="C50" s="115" t="s">
        <v>39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</row>
    <row r="51" spans="1:13" s="131" customFormat="1" ht="15.75">
      <c r="A51" s="104" t="s">
        <v>114</v>
      </c>
      <c r="B51" s="110" t="s">
        <v>117</v>
      </c>
      <c r="C51" s="115" t="s">
        <v>39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</row>
    <row r="52" spans="1:13" s="131" customFormat="1" ht="31.5">
      <c r="A52" s="104" t="s">
        <v>116</v>
      </c>
      <c r="B52" s="110" t="s">
        <v>242</v>
      </c>
      <c r="C52" s="115" t="s">
        <v>39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</row>
    <row r="53" spans="1:13" s="181" customFormat="1" ht="31.5">
      <c r="A53" s="178" t="s">
        <v>120</v>
      </c>
      <c r="B53" s="179" t="s">
        <v>121</v>
      </c>
      <c r="C53" s="180" t="s">
        <v>38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</row>
    <row r="54" spans="1:13" s="181" customFormat="1" ht="31.5">
      <c r="A54" s="178" t="s">
        <v>122</v>
      </c>
      <c r="B54" s="179" t="s">
        <v>123</v>
      </c>
      <c r="C54" s="180" t="s">
        <v>38</v>
      </c>
      <c r="D54" s="186">
        <v>0</v>
      </c>
      <c r="E54" s="186">
        <v>0</v>
      </c>
      <c r="F54" s="186">
        <v>0.03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</row>
    <row r="55" spans="1:13" s="181" customFormat="1" ht="31.5">
      <c r="A55" s="178" t="s">
        <v>124</v>
      </c>
      <c r="B55" s="174" t="s">
        <v>125</v>
      </c>
      <c r="C55" s="180" t="s">
        <v>38</v>
      </c>
      <c r="D55" s="186">
        <v>0</v>
      </c>
      <c r="E55" s="186">
        <v>0</v>
      </c>
      <c r="F55" s="186">
        <v>0.03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</row>
    <row r="56" spans="1:13" s="131" customFormat="1" ht="15.75">
      <c r="A56" s="104" t="s">
        <v>126</v>
      </c>
      <c r="B56" s="22" t="s">
        <v>127</v>
      </c>
      <c r="C56" s="115" t="s">
        <v>39</v>
      </c>
      <c r="D56" s="108">
        <v>0</v>
      </c>
      <c r="E56" s="108">
        <v>0</v>
      </c>
      <c r="F56" s="134">
        <v>0.03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</row>
    <row r="57" spans="1:13" s="181" customFormat="1" ht="31.5">
      <c r="A57" s="178" t="s">
        <v>128</v>
      </c>
      <c r="B57" s="174" t="s">
        <v>129</v>
      </c>
      <c r="C57" s="180" t="s">
        <v>38</v>
      </c>
      <c r="D57" s="186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</row>
    <row r="58" spans="1:13" s="181" customFormat="1" ht="31.5">
      <c r="A58" s="178" t="s">
        <v>130</v>
      </c>
      <c r="B58" s="174" t="s">
        <v>131</v>
      </c>
      <c r="C58" s="180" t="s">
        <v>38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0</v>
      </c>
    </row>
    <row r="59" spans="1:13" s="181" customFormat="1" ht="31.5">
      <c r="A59" s="178" t="s">
        <v>132</v>
      </c>
      <c r="B59" s="174" t="s">
        <v>133</v>
      </c>
      <c r="C59" s="180" t="s">
        <v>38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</row>
    <row r="60" spans="1:13" s="181" customFormat="1" ht="47.25">
      <c r="A60" s="178" t="s">
        <v>134</v>
      </c>
      <c r="B60" s="174" t="s">
        <v>135</v>
      </c>
      <c r="C60" s="180" t="s">
        <v>38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</row>
    <row r="61" spans="1:13" s="131" customFormat="1" ht="15.75">
      <c r="A61" s="104" t="s">
        <v>136</v>
      </c>
      <c r="B61" s="22" t="s">
        <v>215</v>
      </c>
      <c r="C61" s="115" t="s">
        <v>39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</row>
    <row r="62" spans="1:13" s="181" customFormat="1" ht="47.25">
      <c r="A62" s="178" t="s">
        <v>138</v>
      </c>
      <c r="B62" s="174" t="s">
        <v>139</v>
      </c>
      <c r="C62" s="180" t="s">
        <v>38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</row>
    <row r="63" spans="1:13" s="181" customFormat="1" ht="47.25">
      <c r="A63" s="178" t="s">
        <v>140</v>
      </c>
      <c r="B63" s="174" t="s">
        <v>141</v>
      </c>
      <c r="C63" s="180" t="s">
        <v>38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v>0</v>
      </c>
    </row>
    <row r="64" spans="1:13" s="181" customFormat="1" ht="47.25">
      <c r="A64" s="178" t="s">
        <v>142</v>
      </c>
      <c r="B64" s="174" t="s">
        <v>143</v>
      </c>
      <c r="C64" s="180" t="s">
        <v>38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</row>
    <row r="65" spans="1:13" s="181" customFormat="1" ht="47.25">
      <c r="A65" s="178" t="s">
        <v>144</v>
      </c>
      <c r="B65" s="179" t="s">
        <v>145</v>
      </c>
      <c r="C65" s="180" t="s">
        <v>38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86">
        <v>0</v>
      </c>
      <c r="M65" s="186">
        <v>0</v>
      </c>
    </row>
    <row r="66" spans="1:13" s="181" customFormat="1" ht="63">
      <c r="A66" s="178" t="s">
        <v>146</v>
      </c>
      <c r="B66" s="179" t="s">
        <v>147</v>
      </c>
      <c r="C66" s="180" t="s">
        <v>38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v>0</v>
      </c>
    </row>
    <row r="67" spans="1:13" s="181" customFormat="1" ht="31.5">
      <c r="A67" s="178" t="s">
        <v>148</v>
      </c>
      <c r="B67" s="179" t="s">
        <v>149</v>
      </c>
      <c r="C67" s="180" t="s">
        <v>38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</row>
    <row r="68" spans="1:13" s="131" customFormat="1" ht="31.5">
      <c r="A68" s="104" t="s">
        <v>150</v>
      </c>
      <c r="B68" s="110" t="s">
        <v>151</v>
      </c>
      <c r="C68" s="115" t="s">
        <v>38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</row>
    <row r="69" spans="1:13" s="131" customFormat="1" ht="31.5">
      <c r="A69" s="104" t="s">
        <v>152</v>
      </c>
      <c r="B69" s="105" t="s">
        <v>153</v>
      </c>
      <c r="C69" s="115" t="s">
        <v>38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</row>
    <row r="70" spans="1:13" s="188" customFormat="1" ht="31.5">
      <c r="A70" s="178" t="s">
        <v>154</v>
      </c>
      <c r="B70" s="179" t="s">
        <v>155</v>
      </c>
      <c r="C70" s="180" t="s">
        <v>38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7">
        <v>31.27532</v>
      </c>
    </row>
    <row r="71" spans="1:13" ht="47.25">
      <c r="A71" s="104" t="s">
        <v>156</v>
      </c>
      <c r="B71" s="113" t="s">
        <v>157</v>
      </c>
      <c r="C71" s="115" t="s">
        <v>39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06">
        <v>20.737</v>
      </c>
    </row>
    <row r="72" spans="1:13" ht="15.75">
      <c r="A72" s="104" t="s">
        <v>158</v>
      </c>
      <c r="B72" s="113" t="s">
        <v>159</v>
      </c>
      <c r="C72" s="115" t="s">
        <v>39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06">
        <v>0.22256</v>
      </c>
    </row>
    <row r="73" spans="1:13" ht="15.75">
      <c r="A73" s="104" t="s">
        <v>160</v>
      </c>
      <c r="B73" s="113" t="s">
        <v>161</v>
      </c>
      <c r="C73" s="115" t="s">
        <v>39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06">
        <v>1.94376</v>
      </c>
    </row>
    <row r="74" spans="1:13" ht="47.25">
      <c r="A74" s="104" t="s">
        <v>162</v>
      </c>
      <c r="B74" s="113" t="s">
        <v>243</v>
      </c>
      <c r="C74" s="115" t="s">
        <v>39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</row>
    <row r="75" spans="1:13" ht="63">
      <c r="A75" s="104" t="s">
        <v>163</v>
      </c>
      <c r="B75" s="114" t="s">
        <v>166</v>
      </c>
      <c r="C75" s="115" t="s">
        <v>39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</row>
    <row r="76" spans="1:13" ht="15.75">
      <c r="A76" s="104" t="s">
        <v>165</v>
      </c>
      <c r="B76" s="113" t="s">
        <v>180</v>
      </c>
      <c r="C76" s="115" t="s">
        <v>39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</row>
    <row r="77" spans="1:13" ht="15.75">
      <c r="A77" s="104" t="s">
        <v>167</v>
      </c>
      <c r="B77" s="113" t="s">
        <v>184</v>
      </c>
      <c r="C77" s="115" t="s">
        <v>39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</row>
    <row r="78" spans="1:13" ht="48.75" customHeight="1">
      <c r="A78" s="104" t="s">
        <v>169</v>
      </c>
      <c r="B78" s="113" t="s">
        <v>244</v>
      </c>
      <c r="C78" s="115" t="s">
        <v>39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</row>
    <row r="79" spans="1:13" ht="15.75">
      <c r="A79" s="104" t="s">
        <v>171</v>
      </c>
      <c r="B79" s="135" t="s">
        <v>188</v>
      </c>
      <c r="C79" s="115" t="s">
        <v>39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</row>
    <row r="80" spans="1:13" ht="15.75">
      <c r="A80" s="104" t="s">
        <v>173</v>
      </c>
      <c r="B80" s="135" t="s">
        <v>190</v>
      </c>
      <c r="C80" s="115" t="s">
        <v>39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</row>
    <row r="81" spans="1:13" ht="87" customHeight="1">
      <c r="A81" s="104" t="s">
        <v>175</v>
      </c>
      <c r="B81" s="135" t="s">
        <v>192</v>
      </c>
      <c r="C81" s="115" t="s">
        <v>39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36">
        <v>8.372</v>
      </c>
    </row>
  </sheetData>
  <sheetProtection/>
  <mergeCells count="14">
    <mergeCell ref="A5:M5"/>
    <mergeCell ref="L1:M1"/>
    <mergeCell ref="D2:M2"/>
    <mergeCell ref="O2:AA2"/>
    <mergeCell ref="Z3:AA3"/>
    <mergeCell ref="A4:M4"/>
    <mergeCell ref="A6:M6"/>
    <mergeCell ref="A7:M7"/>
    <mergeCell ref="A8:M8"/>
    <mergeCell ref="A9:A11"/>
    <mergeCell ref="B9:B11"/>
    <mergeCell ref="C9:C11"/>
    <mergeCell ref="D9:M9"/>
    <mergeCell ref="E10:H10"/>
  </mergeCells>
  <printOptions/>
  <pageMargins left="0" right="0" top="0" bottom="0" header="0.31496062992125984" footer="0.31496062992125984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AA98"/>
  <sheetViews>
    <sheetView view="pageBreakPreview" zoomScale="60" zoomScaleNormal="75" zoomScalePageLayoutView="0" workbookViewId="0" topLeftCell="A1">
      <selection activeCell="V67" sqref="V67"/>
    </sheetView>
  </sheetViews>
  <sheetFormatPr defaultColWidth="9.140625" defaultRowHeight="15"/>
  <cols>
    <col min="1" max="1" width="12.421875" style="94" customWidth="1"/>
    <col min="2" max="2" width="54.8515625" style="94" customWidth="1"/>
    <col min="3" max="3" width="15.421875" style="94" customWidth="1"/>
    <col min="4" max="4" width="28.421875" style="94" customWidth="1"/>
    <col min="5" max="8" width="9.28125" style="94" customWidth="1"/>
    <col min="9" max="9" width="24.421875" style="94" customWidth="1"/>
    <col min="10" max="10" width="23.28125" style="94" customWidth="1"/>
    <col min="11" max="11" width="27.00390625" style="94" customWidth="1"/>
    <col min="12" max="12" width="28.8515625" style="94" customWidth="1"/>
    <col min="13" max="13" width="39.57421875" style="94" customWidth="1"/>
    <col min="14" max="16384" width="9.140625" style="94" customWidth="1"/>
  </cols>
  <sheetData>
    <row r="1" spans="12:24" ht="18.75">
      <c r="L1" s="347" t="s">
        <v>542</v>
      </c>
      <c r="M1" s="347"/>
      <c r="N1" s="251"/>
      <c r="Q1" s="221"/>
      <c r="R1" s="221"/>
      <c r="S1" s="297"/>
      <c r="T1" s="297"/>
      <c r="U1" s="297"/>
      <c r="V1" s="297"/>
      <c r="W1" s="297"/>
      <c r="X1" s="297"/>
    </row>
    <row r="2" spans="4:27" ht="18.75">
      <c r="D2" s="359" t="s">
        <v>555</v>
      </c>
      <c r="E2" s="359"/>
      <c r="F2" s="359"/>
      <c r="G2" s="359"/>
      <c r="H2" s="359"/>
      <c r="I2" s="359"/>
      <c r="J2" s="359"/>
      <c r="K2" s="359"/>
      <c r="L2" s="359"/>
      <c r="M2" s="359"/>
      <c r="N2" s="122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2:27" ht="18.75">
      <c r="L3" s="95"/>
      <c r="M3" s="95"/>
      <c r="N3" s="95"/>
      <c r="O3" s="95"/>
      <c r="P3" s="95"/>
      <c r="Z3" s="360"/>
      <c r="AA3" s="360"/>
    </row>
    <row r="4" spans="1:27" ht="18.75">
      <c r="A4" s="349" t="s">
        <v>489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8.75">
      <c r="A5" s="349" t="s">
        <v>507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>
      <c r="A6" s="349" t="s">
        <v>509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13" ht="21.75" customHeight="1">
      <c r="A7" s="349" t="s">
        <v>491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26" s="95" customFormat="1" ht="15.7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13" s="137" customFormat="1" ht="33.75" customHeight="1">
      <c r="A9" s="361" t="s">
        <v>14</v>
      </c>
      <c r="B9" s="361" t="s">
        <v>15</v>
      </c>
      <c r="C9" s="361" t="s">
        <v>193</v>
      </c>
      <c r="D9" s="364" t="s">
        <v>541</v>
      </c>
      <c r="E9" s="365"/>
      <c r="F9" s="365"/>
      <c r="G9" s="365"/>
      <c r="H9" s="365"/>
      <c r="I9" s="365"/>
      <c r="J9" s="365"/>
      <c r="K9" s="365"/>
      <c r="L9" s="365"/>
      <c r="M9" s="366"/>
    </row>
    <row r="10" spans="1:13" ht="125.25" customHeight="1">
      <c r="A10" s="362"/>
      <c r="B10" s="362"/>
      <c r="C10" s="362"/>
      <c r="D10" s="298" t="s">
        <v>216</v>
      </c>
      <c r="E10" s="364" t="s">
        <v>217</v>
      </c>
      <c r="F10" s="365"/>
      <c r="G10" s="365"/>
      <c r="H10" s="366"/>
      <c r="I10" s="298" t="s">
        <v>218</v>
      </c>
      <c r="J10" s="298" t="s">
        <v>219</v>
      </c>
      <c r="K10" s="298" t="s">
        <v>220</v>
      </c>
      <c r="L10" s="298" t="s">
        <v>221</v>
      </c>
      <c r="M10" s="298" t="s">
        <v>222</v>
      </c>
    </row>
    <row r="11" spans="1:13" ht="192" customHeight="1">
      <c r="A11" s="363"/>
      <c r="B11" s="363"/>
      <c r="C11" s="363"/>
      <c r="D11" s="267" t="s">
        <v>223</v>
      </c>
      <c r="E11" s="267" t="s">
        <v>224</v>
      </c>
      <c r="F11" s="267" t="s">
        <v>245</v>
      </c>
      <c r="G11" s="267" t="s">
        <v>226</v>
      </c>
      <c r="H11" s="267" t="s">
        <v>227</v>
      </c>
      <c r="I11" s="267" t="s">
        <v>228</v>
      </c>
      <c r="J11" s="267" t="s">
        <v>228</v>
      </c>
      <c r="K11" s="267" t="s">
        <v>228</v>
      </c>
      <c r="L11" s="267" t="s">
        <v>229</v>
      </c>
      <c r="M11" s="267" t="s">
        <v>229</v>
      </c>
    </row>
    <row r="12" spans="1:13" s="198" customFormat="1" ht="15.75">
      <c r="A12" s="275">
        <v>1</v>
      </c>
      <c r="B12" s="276">
        <v>2</v>
      </c>
      <c r="C12" s="275">
        <v>3</v>
      </c>
      <c r="D12" s="277" t="s">
        <v>231</v>
      </c>
      <c r="E12" s="277" t="s">
        <v>233</v>
      </c>
      <c r="F12" s="277" t="s">
        <v>234</v>
      </c>
      <c r="G12" s="277" t="s">
        <v>235</v>
      </c>
      <c r="H12" s="277" t="s">
        <v>236</v>
      </c>
      <c r="I12" s="277" t="s">
        <v>237</v>
      </c>
      <c r="J12" s="277" t="s">
        <v>238</v>
      </c>
      <c r="K12" s="277" t="s">
        <v>239</v>
      </c>
      <c r="L12" s="277" t="s">
        <v>240</v>
      </c>
      <c r="M12" s="277" t="s">
        <v>241</v>
      </c>
    </row>
    <row r="13" spans="1:13" s="189" customFormat="1" ht="31.5">
      <c r="A13" s="68" t="s">
        <v>36</v>
      </c>
      <c r="B13" s="69" t="s">
        <v>37</v>
      </c>
      <c r="C13" s="70" t="s">
        <v>38</v>
      </c>
      <c r="D13" s="71">
        <v>0.75</v>
      </c>
      <c r="E13" s="71">
        <v>4.619</v>
      </c>
      <c r="F13" s="71">
        <v>0</v>
      </c>
      <c r="G13" s="71">
        <v>22</v>
      </c>
      <c r="H13" s="71">
        <v>2.5</v>
      </c>
      <c r="I13" s="71">
        <v>0</v>
      </c>
      <c r="J13" s="71">
        <v>0</v>
      </c>
      <c r="K13" s="71">
        <v>0</v>
      </c>
      <c r="L13" s="71">
        <v>0</v>
      </c>
      <c r="M13" s="71">
        <f>M19</f>
        <v>25.955150000000003</v>
      </c>
    </row>
    <row r="14" spans="1:13" s="189" customFormat="1" ht="15.75">
      <c r="A14" s="68" t="s">
        <v>40</v>
      </c>
      <c r="B14" s="69" t="s">
        <v>41</v>
      </c>
      <c r="C14" s="70" t="s">
        <v>38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</row>
    <row r="15" spans="1:13" s="189" customFormat="1" ht="31.5">
      <c r="A15" s="68" t="s">
        <v>42</v>
      </c>
      <c r="B15" s="69" t="s">
        <v>43</v>
      </c>
      <c r="C15" s="70" t="s">
        <v>38</v>
      </c>
      <c r="D15" s="71">
        <v>0</v>
      </c>
      <c r="E15" s="71">
        <v>4.619</v>
      </c>
      <c r="F15" s="71">
        <v>0</v>
      </c>
      <c r="G15" s="71">
        <v>22</v>
      </c>
      <c r="H15" s="71">
        <v>2.5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</row>
    <row r="16" spans="1:13" s="189" customFormat="1" ht="63">
      <c r="A16" s="68" t="s">
        <v>44</v>
      </c>
      <c r="B16" s="69" t="s">
        <v>45</v>
      </c>
      <c r="C16" s="70" t="s">
        <v>38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</row>
    <row r="17" spans="1:13" s="189" customFormat="1" ht="31.5">
      <c r="A17" s="68" t="s">
        <v>46</v>
      </c>
      <c r="B17" s="69" t="s">
        <v>47</v>
      </c>
      <c r="C17" s="70" t="s">
        <v>38</v>
      </c>
      <c r="D17" s="71">
        <v>0.75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3" s="189" customFormat="1" ht="31.5">
      <c r="A18" s="68" t="s">
        <v>48</v>
      </c>
      <c r="B18" s="69" t="s">
        <v>49</v>
      </c>
      <c r="C18" s="70" t="s">
        <v>38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3" s="189" customFormat="1" ht="15.75">
      <c r="A19" s="68" t="s">
        <v>50</v>
      </c>
      <c r="B19" s="69" t="s">
        <v>51</v>
      </c>
      <c r="C19" s="70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f>M71</f>
        <v>25.955150000000003</v>
      </c>
    </row>
    <row r="20" spans="1:13" s="189" customFormat="1" ht="31.5">
      <c r="A20" s="68" t="s">
        <v>52</v>
      </c>
      <c r="B20" s="69" t="s">
        <v>53</v>
      </c>
      <c r="C20" s="70" t="s">
        <v>38</v>
      </c>
      <c r="D20" s="71">
        <v>0</v>
      </c>
      <c r="E20" s="71">
        <v>4.619</v>
      </c>
      <c r="F20" s="71">
        <v>0</v>
      </c>
      <c r="G20" s="71">
        <v>22</v>
      </c>
      <c r="H20" s="71">
        <v>2.5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</row>
    <row r="21" spans="1:13" s="189" customFormat="1" ht="63">
      <c r="A21" s="68" t="s">
        <v>54</v>
      </c>
      <c r="B21" s="69" t="s">
        <v>55</v>
      </c>
      <c r="C21" s="70" t="s">
        <v>38</v>
      </c>
      <c r="D21" s="71">
        <v>0</v>
      </c>
      <c r="E21" s="71">
        <v>0</v>
      </c>
      <c r="F21" s="71">
        <v>0</v>
      </c>
      <c r="G21" s="71">
        <v>22</v>
      </c>
      <c r="H21" s="71">
        <v>2.5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</row>
    <row r="22" spans="1:13" s="189" customFormat="1" ht="31.5">
      <c r="A22" s="68" t="s">
        <v>56</v>
      </c>
      <c r="B22" s="69" t="s">
        <v>57</v>
      </c>
      <c r="C22" s="70" t="s">
        <v>38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</row>
    <row r="23" spans="1:13" s="189" customFormat="1" ht="69" customHeight="1">
      <c r="A23" s="68" t="s">
        <v>58</v>
      </c>
      <c r="B23" s="69" t="s">
        <v>59</v>
      </c>
      <c r="C23" s="70" t="s">
        <v>38</v>
      </c>
      <c r="D23" s="71">
        <v>0</v>
      </c>
      <c r="E23" s="71">
        <v>0</v>
      </c>
      <c r="F23" s="71">
        <v>0</v>
      </c>
      <c r="G23" s="71">
        <v>22</v>
      </c>
      <c r="H23" s="71">
        <v>2.5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</row>
    <row r="24" spans="1:13" s="189" customFormat="1" ht="31.5" customHeight="1">
      <c r="A24" s="68" t="s">
        <v>60</v>
      </c>
      <c r="B24" s="172" t="s">
        <v>61</v>
      </c>
      <c r="C24" s="70" t="s">
        <v>38</v>
      </c>
      <c r="D24" s="190">
        <v>0</v>
      </c>
      <c r="E24" s="190">
        <v>0</v>
      </c>
      <c r="F24" s="190">
        <v>0</v>
      </c>
      <c r="G24" s="190">
        <v>16</v>
      </c>
      <c r="H24" s="190">
        <v>2.5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</row>
    <row r="25" spans="1:13" s="198" customFormat="1" ht="59.25" customHeight="1">
      <c r="A25" s="195" t="s">
        <v>62</v>
      </c>
      <c r="B25" s="296" t="s">
        <v>63</v>
      </c>
      <c r="C25" s="295" t="s">
        <v>39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</row>
    <row r="26" spans="1:13" s="198" customFormat="1" ht="50.25" customHeight="1">
      <c r="A26" s="195" t="s">
        <v>64</v>
      </c>
      <c r="B26" s="296" t="s">
        <v>65</v>
      </c>
      <c r="C26" s="295" t="s">
        <v>39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</row>
    <row r="27" spans="1:13" s="198" customFormat="1" ht="35.25" customHeight="1">
      <c r="A27" s="195" t="s">
        <v>66</v>
      </c>
      <c r="B27" s="296" t="s">
        <v>67</v>
      </c>
      <c r="C27" s="295" t="s">
        <v>39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</row>
    <row r="28" spans="1:13" s="198" customFormat="1" ht="70.5" customHeight="1">
      <c r="A28" s="195" t="s">
        <v>68</v>
      </c>
      <c r="B28" s="296" t="s">
        <v>212</v>
      </c>
      <c r="C28" s="295" t="s">
        <v>39</v>
      </c>
      <c r="D28" s="197">
        <v>0</v>
      </c>
      <c r="E28" s="197">
        <v>0</v>
      </c>
      <c r="F28" s="197">
        <v>0</v>
      </c>
      <c r="G28" s="299">
        <v>8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</row>
    <row r="29" spans="1:13" s="198" customFormat="1" ht="63.75" customHeight="1">
      <c r="A29" s="195" t="s">
        <v>70</v>
      </c>
      <c r="B29" s="296" t="s">
        <v>213</v>
      </c>
      <c r="C29" s="295" t="s">
        <v>39</v>
      </c>
      <c r="D29" s="197">
        <v>0</v>
      </c>
      <c r="E29" s="197">
        <v>0</v>
      </c>
      <c r="F29" s="197">
        <v>0</v>
      </c>
      <c r="G29" s="299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</row>
    <row r="30" spans="1:13" s="198" customFormat="1" ht="47.25" customHeight="1">
      <c r="A30" s="195" t="s">
        <v>72</v>
      </c>
      <c r="B30" s="296" t="s">
        <v>73</v>
      </c>
      <c r="C30" s="295" t="s">
        <v>39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</row>
    <row r="31" spans="1:13" s="198" customFormat="1" ht="36.75" customHeight="1">
      <c r="A31" s="195" t="s">
        <v>74</v>
      </c>
      <c r="B31" s="296" t="s">
        <v>75</v>
      </c>
      <c r="C31" s="295" t="s">
        <v>39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</row>
    <row r="32" spans="1:13" s="198" customFormat="1" ht="37.5" customHeight="1">
      <c r="A32" s="195" t="s">
        <v>76</v>
      </c>
      <c r="B32" s="296" t="s">
        <v>77</v>
      </c>
      <c r="C32" s="295" t="s">
        <v>39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</row>
    <row r="33" spans="1:13" s="198" customFormat="1" ht="47.25" customHeight="1">
      <c r="A33" s="195" t="s">
        <v>78</v>
      </c>
      <c r="B33" s="296" t="s">
        <v>79</v>
      </c>
      <c r="C33" s="295" t="s">
        <v>39</v>
      </c>
      <c r="D33" s="197">
        <v>0</v>
      </c>
      <c r="E33" s="197">
        <v>0</v>
      </c>
      <c r="F33" s="197">
        <v>0</v>
      </c>
      <c r="G33" s="197">
        <v>6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</row>
    <row r="34" spans="1:13" s="198" customFormat="1" ht="66" customHeight="1">
      <c r="A34" s="195" t="s">
        <v>80</v>
      </c>
      <c r="B34" s="296" t="s">
        <v>214</v>
      </c>
      <c r="C34" s="295" t="s">
        <v>39</v>
      </c>
      <c r="D34" s="197">
        <v>0</v>
      </c>
      <c r="E34" s="197">
        <v>0</v>
      </c>
      <c r="F34" s="197">
        <v>0</v>
      </c>
      <c r="G34" s="197">
        <v>2</v>
      </c>
      <c r="H34" s="197">
        <v>2.5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</row>
    <row r="35" spans="1:13" s="189" customFormat="1" ht="33" customHeight="1">
      <c r="A35" s="68" t="s">
        <v>82</v>
      </c>
      <c r="B35" s="172" t="s">
        <v>83</v>
      </c>
      <c r="C35" s="70" t="s">
        <v>38</v>
      </c>
      <c r="D35" s="190">
        <v>0</v>
      </c>
      <c r="E35" s="190">
        <v>0</v>
      </c>
      <c r="F35" s="190">
        <v>0</v>
      </c>
      <c r="G35" s="190">
        <v>6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</row>
    <row r="36" spans="1:13" s="198" customFormat="1" ht="18.75" customHeight="1">
      <c r="A36" s="195" t="s">
        <v>84</v>
      </c>
      <c r="B36" s="296" t="s">
        <v>85</v>
      </c>
      <c r="C36" s="295" t="s">
        <v>39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197">
        <v>0</v>
      </c>
    </row>
    <row r="37" spans="1:13" s="198" customFormat="1" ht="19.5" customHeight="1">
      <c r="A37" s="195" t="s">
        <v>86</v>
      </c>
      <c r="B37" s="296" t="s">
        <v>87</v>
      </c>
      <c r="C37" s="295" t="s">
        <v>39</v>
      </c>
      <c r="D37" s="197">
        <v>0</v>
      </c>
      <c r="E37" s="197">
        <v>0</v>
      </c>
      <c r="F37" s="197">
        <v>0</v>
      </c>
      <c r="G37" s="299">
        <v>6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</row>
    <row r="38" spans="1:13" s="198" customFormat="1" ht="21.75" customHeight="1">
      <c r="A38" s="195" t="s">
        <v>88</v>
      </c>
      <c r="B38" s="296" t="s">
        <v>89</v>
      </c>
      <c r="C38" s="295" t="s">
        <v>39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s="198" customFormat="1" ht="37.5" customHeight="1">
      <c r="A39" s="195" t="s">
        <v>90</v>
      </c>
      <c r="B39" s="296" t="s">
        <v>91</v>
      </c>
      <c r="C39" s="295" t="s">
        <v>39</v>
      </c>
      <c r="D39" s="197">
        <v>0</v>
      </c>
      <c r="E39" s="197">
        <v>0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</row>
    <row r="40" spans="1:13" s="198" customFormat="1" ht="32.25" customHeight="1">
      <c r="A40" s="195" t="s">
        <v>92</v>
      </c>
      <c r="B40" s="296" t="s">
        <v>93</v>
      </c>
      <c r="C40" s="295" t="s">
        <v>39</v>
      </c>
      <c r="D40" s="197">
        <v>0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</row>
    <row r="41" spans="1:13" s="198" customFormat="1" ht="30" customHeight="1">
      <c r="A41" s="195" t="s">
        <v>94</v>
      </c>
      <c r="B41" s="296" t="s">
        <v>95</v>
      </c>
      <c r="C41" s="295" t="s">
        <v>39</v>
      </c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</row>
    <row r="42" spans="1:13" s="189" customFormat="1" ht="47.25">
      <c r="A42" s="68" t="s">
        <v>96</v>
      </c>
      <c r="B42" s="69" t="s">
        <v>97</v>
      </c>
      <c r="C42" s="70" t="s">
        <v>38</v>
      </c>
      <c r="D42" s="191">
        <v>0</v>
      </c>
      <c r="E42" s="191">
        <v>4.619</v>
      </c>
      <c r="F42" s="191">
        <v>0</v>
      </c>
      <c r="G42" s="191">
        <v>0</v>
      </c>
      <c r="H42" s="191">
        <v>0</v>
      </c>
      <c r="I42" s="191">
        <v>0</v>
      </c>
      <c r="J42" s="191">
        <v>0</v>
      </c>
      <c r="K42" s="191">
        <v>0</v>
      </c>
      <c r="L42" s="191">
        <v>0</v>
      </c>
      <c r="M42" s="191">
        <v>0</v>
      </c>
    </row>
    <row r="43" spans="1:13" s="189" customFormat="1" ht="31.5">
      <c r="A43" s="68" t="s">
        <v>98</v>
      </c>
      <c r="B43" s="69" t="s">
        <v>99</v>
      </c>
      <c r="C43" s="70" t="s">
        <v>38</v>
      </c>
      <c r="D43" s="191">
        <v>0</v>
      </c>
      <c r="E43" s="191">
        <v>4.619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</row>
    <row r="44" spans="1:13" s="189" customFormat="1" ht="15.75">
      <c r="A44" s="68" t="s">
        <v>100</v>
      </c>
      <c r="B44" s="177" t="s">
        <v>101</v>
      </c>
      <c r="C44" s="70" t="s">
        <v>38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</row>
    <row r="45" spans="1:13" s="198" customFormat="1" ht="31.5">
      <c r="A45" s="195" t="s">
        <v>102</v>
      </c>
      <c r="B45" s="196" t="s">
        <v>103</v>
      </c>
      <c r="C45" s="295" t="s">
        <v>39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</row>
    <row r="46" spans="1:13" s="198" customFormat="1" ht="31.5">
      <c r="A46" s="195" t="s">
        <v>104</v>
      </c>
      <c r="B46" s="196" t="s">
        <v>105</v>
      </c>
      <c r="C46" s="295" t="s">
        <v>39</v>
      </c>
      <c r="D46" s="197">
        <v>0</v>
      </c>
      <c r="E46" s="197">
        <v>0</v>
      </c>
      <c r="F46" s="197">
        <v>0</v>
      </c>
      <c r="G46" s="197">
        <v>0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M46" s="197">
        <v>0</v>
      </c>
    </row>
    <row r="47" spans="1:13" s="189" customFormat="1" ht="15.75">
      <c r="A47" s="68" t="s">
        <v>106</v>
      </c>
      <c r="B47" s="177" t="s">
        <v>107</v>
      </c>
      <c r="C47" s="70" t="s">
        <v>38</v>
      </c>
      <c r="D47" s="190">
        <v>0</v>
      </c>
      <c r="E47" s="190">
        <v>4.619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</row>
    <row r="48" spans="1:13" s="198" customFormat="1" ht="15.75">
      <c r="A48" s="195" t="s">
        <v>108</v>
      </c>
      <c r="B48" s="196" t="s">
        <v>109</v>
      </c>
      <c r="C48" s="295" t="s">
        <v>39</v>
      </c>
      <c r="D48" s="197">
        <v>0</v>
      </c>
      <c r="E48" s="197">
        <v>0</v>
      </c>
      <c r="F48" s="197">
        <v>0</v>
      </c>
      <c r="G48" s="197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7">
        <v>0</v>
      </c>
    </row>
    <row r="49" spans="1:13" s="198" customFormat="1" ht="15.75">
      <c r="A49" s="195" t="s">
        <v>110</v>
      </c>
      <c r="B49" s="244" t="s">
        <v>111</v>
      </c>
      <c r="C49" s="295" t="s">
        <v>39</v>
      </c>
      <c r="D49" s="197">
        <v>0</v>
      </c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0</v>
      </c>
    </row>
    <row r="50" spans="1:13" s="198" customFormat="1" ht="31.5">
      <c r="A50" s="195" t="s">
        <v>112</v>
      </c>
      <c r="B50" s="196" t="s">
        <v>113</v>
      </c>
      <c r="C50" s="295" t="s">
        <v>39</v>
      </c>
      <c r="D50" s="197">
        <v>0</v>
      </c>
      <c r="E50" s="272">
        <v>4.619</v>
      </c>
      <c r="F50" s="197">
        <v>0</v>
      </c>
      <c r="G50" s="197">
        <v>0</v>
      </c>
      <c r="H50" s="197">
        <v>0</v>
      </c>
      <c r="I50" s="197">
        <v>0</v>
      </c>
      <c r="J50" s="197">
        <v>0</v>
      </c>
      <c r="K50" s="197">
        <v>0</v>
      </c>
      <c r="L50" s="197">
        <v>0</v>
      </c>
      <c r="M50" s="197">
        <v>0</v>
      </c>
    </row>
    <row r="51" spans="1:13" s="198" customFormat="1" ht="31.5">
      <c r="A51" s="195" t="s">
        <v>114</v>
      </c>
      <c r="B51" s="258" t="s">
        <v>115</v>
      </c>
      <c r="C51" s="295" t="s">
        <v>39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</row>
    <row r="52" spans="1:13" s="198" customFormat="1" ht="15.75">
      <c r="A52" s="195" t="s">
        <v>116</v>
      </c>
      <c r="B52" s="196" t="s">
        <v>117</v>
      </c>
      <c r="C52" s="295" t="s">
        <v>39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</row>
    <row r="53" spans="1:13" s="198" customFormat="1" ht="15.75">
      <c r="A53" s="195" t="s">
        <v>118</v>
      </c>
      <c r="B53" s="196" t="s">
        <v>119</v>
      </c>
      <c r="C53" s="295" t="s">
        <v>39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</row>
    <row r="54" spans="1:13" s="189" customFormat="1" ht="31.5">
      <c r="A54" s="68" t="s">
        <v>120</v>
      </c>
      <c r="B54" s="69" t="s">
        <v>121</v>
      </c>
      <c r="C54" s="70" t="s">
        <v>38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</row>
    <row r="55" spans="1:13" s="189" customFormat="1" ht="31.5">
      <c r="A55" s="68" t="s">
        <v>122</v>
      </c>
      <c r="B55" s="69" t="s">
        <v>123</v>
      </c>
      <c r="C55" s="70" t="s">
        <v>38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</row>
    <row r="56" spans="1:13" s="189" customFormat="1" ht="31.5">
      <c r="A56" s="68" t="s">
        <v>124</v>
      </c>
      <c r="B56" s="174" t="s">
        <v>125</v>
      </c>
      <c r="C56" s="70" t="s">
        <v>38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</row>
    <row r="57" spans="1:13" s="198" customFormat="1" ht="15.75">
      <c r="A57" s="195" t="s">
        <v>126</v>
      </c>
      <c r="B57" s="199" t="s">
        <v>127</v>
      </c>
      <c r="C57" s="295" t="s">
        <v>39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0</v>
      </c>
      <c r="M57" s="197">
        <v>0</v>
      </c>
    </row>
    <row r="58" spans="1:13" s="189" customFormat="1" ht="31.5">
      <c r="A58" s="68" t="s">
        <v>128</v>
      </c>
      <c r="B58" s="174" t="s">
        <v>129</v>
      </c>
      <c r="C58" s="70" t="s">
        <v>38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0</v>
      </c>
      <c r="J58" s="191">
        <v>0</v>
      </c>
      <c r="K58" s="191">
        <v>0</v>
      </c>
      <c r="L58" s="191">
        <v>0</v>
      </c>
      <c r="M58" s="191">
        <v>0</v>
      </c>
    </row>
    <row r="59" spans="1:13" s="189" customFormat="1" ht="31.5">
      <c r="A59" s="68" t="s">
        <v>130</v>
      </c>
      <c r="B59" s="174" t="s">
        <v>131</v>
      </c>
      <c r="C59" s="70" t="s">
        <v>38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</row>
    <row r="60" spans="1:13" s="189" customFormat="1" ht="31.5">
      <c r="A60" s="68" t="s">
        <v>132</v>
      </c>
      <c r="B60" s="174" t="s">
        <v>133</v>
      </c>
      <c r="C60" s="70" t="s">
        <v>38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0</v>
      </c>
    </row>
    <row r="61" spans="1:13" s="189" customFormat="1" ht="47.25">
      <c r="A61" s="68" t="s">
        <v>134</v>
      </c>
      <c r="B61" s="174" t="s">
        <v>135</v>
      </c>
      <c r="C61" s="70" t="s">
        <v>38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</row>
    <row r="62" spans="1:13" s="198" customFormat="1" ht="15.75">
      <c r="A62" s="195" t="s">
        <v>136</v>
      </c>
      <c r="B62" s="199" t="s">
        <v>215</v>
      </c>
      <c r="C62" s="295" t="s">
        <v>39</v>
      </c>
      <c r="D62" s="197">
        <v>0</v>
      </c>
      <c r="E62" s="197">
        <v>0</v>
      </c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</row>
    <row r="63" spans="1:13" s="189" customFormat="1" ht="47.25">
      <c r="A63" s="68" t="s">
        <v>138</v>
      </c>
      <c r="B63" s="174" t="s">
        <v>139</v>
      </c>
      <c r="C63" s="70" t="s">
        <v>38</v>
      </c>
      <c r="D63" s="191">
        <v>0</v>
      </c>
      <c r="E63" s="191">
        <v>0</v>
      </c>
      <c r="F63" s="191">
        <v>0</v>
      </c>
      <c r="G63" s="191">
        <v>0</v>
      </c>
      <c r="H63" s="191">
        <v>0</v>
      </c>
      <c r="I63" s="191">
        <v>0</v>
      </c>
      <c r="J63" s="191">
        <v>0</v>
      </c>
      <c r="K63" s="191">
        <v>0</v>
      </c>
      <c r="L63" s="191">
        <v>0</v>
      </c>
      <c r="M63" s="191">
        <v>0</v>
      </c>
    </row>
    <row r="64" spans="1:13" s="189" customFormat="1" ht="47.25">
      <c r="A64" s="68" t="s">
        <v>140</v>
      </c>
      <c r="B64" s="174" t="s">
        <v>141</v>
      </c>
      <c r="C64" s="70" t="s">
        <v>38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</row>
    <row r="65" spans="1:13" s="189" customFormat="1" ht="47.25">
      <c r="A65" s="68" t="s">
        <v>142</v>
      </c>
      <c r="B65" s="174" t="s">
        <v>143</v>
      </c>
      <c r="C65" s="70" t="s">
        <v>38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</row>
    <row r="66" spans="1:13" s="189" customFormat="1" ht="47.25">
      <c r="A66" s="68" t="s">
        <v>144</v>
      </c>
      <c r="B66" s="69" t="s">
        <v>145</v>
      </c>
      <c r="C66" s="70" t="s">
        <v>38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0</v>
      </c>
    </row>
    <row r="67" spans="1:13" s="189" customFormat="1" ht="63">
      <c r="A67" s="68" t="s">
        <v>146</v>
      </c>
      <c r="B67" s="69" t="s">
        <v>147</v>
      </c>
      <c r="C67" s="70" t="s">
        <v>38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</row>
    <row r="68" spans="1:13" s="189" customFormat="1" ht="31.5">
      <c r="A68" s="68" t="s">
        <v>148</v>
      </c>
      <c r="B68" s="69" t="s">
        <v>149</v>
      </c>
      <c r="C68" s="70" t="s">
        <v>38</v>
      </c>
      <c r="D68" s="191">
        <v>0.75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</row>
    <row r="69" spans="1:13" s="198" customFormat="1" ht="31.5">
      <c r="A69" s="195" t="s">
        <v>150</v>
      </c>
      <c r="B69" s="196" t="s">
        <v>151</v>
      </c>
      <c r="C69" s="295" t="s">
        <v>38</v>
      </c>
      <c r="D69" s="197">
        <v>0.75</v>
      </c>
      <c r="E69" s="197">
        <v>0</v>
      </c>
      <c r="F69" s="197">
        <v>0</v>
      </c>
      <c r="G69" s="197">
        <v>0</v>
      </c>
      <c r="H69" s="197">
        <v>0</v>
      </c>
      <c r="I69" s="197">
        <v>0</v>
      </c>
      <c r="J69" s="197">
        <v>0</v>
      </c>
      <c r="K69" s="197">
        <v>0</v>
      </c>
      <c r="L69" s="197">
        <v>0</v>
      </c>
      <c r="M69" s="197">
        <v>0</v>
      </c>
    </row>
    <row r="70" spans="1:13" s="198" customFormat="1" ht="31.5">
      <c r="A70" s="195" t="s">
        <v>152</v>
      </c>
      <c r="B70" s="298" t="s">
        <v>153</v>
      </c>
      <c r="C70" s="295" t="s">
        <v>38</v>
      </c>
      <c r="D70" s="272">
        <v>0</v>
      </c>
      <c r="E70" s="272">
        <v>0</v>
      </c>
      <c r="F70" s="272">
        <v>0</v>
      </c>
      <c r="G70" s="272">
        <v>0</v>
      </c>
      <c r="H70" s="272">
        <v>0</v>
      </c>
      <c r="I70" s="272">
        <v>0</v>
      </c>
      <c r="J70" s="272">
        <v>0</v>
      </c>
      <c r="K70" s="272">
        <v>0</v>
      </c>
      <c r="L70" s="272">
        <v>0</v>
      </c>
      <c r="M70" s="272">
        <v>0</v>
      </c>
    </row>
    <row r="71" spans="1:13" s="193" customFormat="1" ht="31.5">
      <c r="A71" s="68" t="s">
        <v>154</v>
      </c>
      <c r="B71" s="69" t="s">
        <v>155</v>
      </c>
      <c r="C71" s="70" t="s">
        <v>38</v>
      </c>
      <c r="D71" s="190">
        <v>0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94">
        <f>SUM(M72:M90)</f>
        <v>25.955150000000003</v>
      </c>
    </row>
    <row r="72" spans="1:13" ht="47.25">
      <c r="A72" s="195" t="s">
        <v>156</v>
      </c>
      <c r="B72" s="242" t="s">
        <v>157</v>
      </c>
      <c r="C72" s="295" t="s">
        <v>39</v>
      </c>
      <c r="D72" s="197">
        <v>0</v>
      </c>
      <c r="E72" s="197">
        <v>0</v>
      </c>
      <c r="F72" s="197">
        <v>0</v>
      </c>
      <c r="G72" s="197">
        <v>0</v>
      </c>
      <c r="H72" s="197">
        <v>0</v>
      </c>
      <c r="I72" s="197">
        <v>0</v>
      </c>
      <c r="J72" s="197">
        <v>0</v>
      </c>
      <c r="K72" s="197">
        <v>0</v>
      </c>
      <c r="L72" s="197">
        <v>0</v>
      </c>
      <c r="M72" s="197">
        <v>0</v>
      </c>
    </row>
    <row r="73" spans="1:13" ht="15.75">
      <c r="A73" s="195" t="s">
        <v>158</v>
      </c>
      <c r="B73" s="242" t="s">
        <v>159</v>
      </c>
      <c r="C73" s="295" t="s">
        <v>39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  <c r="M73" s="197">
        <v>0</v>
      </c>
    </row>
    <row r="74" spans="1:13" ht="15.75">
      <c r="A74" s="195" t="s">
        <v>160</v>
      </c>
      <c r="B74" s="242" t="s">
        <v>161</v>
      </c>
      <c r="C74" s="295" t="s">
        <v>39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M74" s="197">
        <v>0</v>
      </c>
    </row>
    <row r="75" spans="1:13" ht="15.75">
      <c r="A75" s="195" t="s">
        <v>162</v>
      </c>
      <c r="B75" s="242" t="s">
        <v>161</v>
      </c>
      <c r="C75" s="295" t="s">
        <v>39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7">
        <v>0</v>
      </c>
      <c r="J75" s="197">
        <v>0</v>
      </c>
      <c r="K75" s="197">
        <v>0</v>
      </c>
      <c r="L75" s="197">
        <v>0</v>
      </c>
      <c r="M75" s="197">
        <v>4.7</v>
      </c>
    </row>
    <row r="76" spans="1:13" ht="47.25">
      <c r="A76" s="195" t="s">
        <v>163</v>
      </c>
      <c r="B76" s="259" t="s">
        <v>164</v>
      </c>
      <c r="C76" s="295" t="s">
        <v>39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7">
        <v>0</v>
      </c>
      <c r="J76" s="197">
        <v>0</v>
      </c>
      <c r="K76" s="197">
        <v>0</v>
      </c>
      <c r="L76" s="197">
        <v>0</v>
      </c>
      <c r="M76" s="197">
        <v>0</v>
      </c>
    </row>
    <row r="77" spans="1:13" ht="63">
      <c r="A77" s="195" t="s">
        <v>165</v>
      </c>
      <c r="B77" s="259" t="s">
        <v>166</v>
      </c>
      <c r="C77" s="295" t="s">
        <v>39</v>
      </c>
      <c r="D77" s="197">
        <v>0</v>
      </c>
      <c r="E77" s="197">
        <v>0</v>
      </c>
      <c r="F77" s="197">
        <v>0</v>
      </c>
      <c r="G77" s="197">
        <v>0</v>
      </c>
      <c r="H77" s="197">
        <v>0</v>
      </c>
      <c r="I77" s="197">
        <v>0</v>
      </c>
      <c r="J77" s="197">
        <v>0</v>
      </c>
      <c r="K77" s="197">
        <v>0</v>
      </c>
      <c r="L77" s="197">
        <v>0</v>
      </c>
      <c r="M77" s="197">
        <v>0</v>
      </c>
    </row>
    <row r="78" spans="1:13" ht="63">
      <c r="A78" s="195" t="s">
        <v>167</v>
      </c>
      <c r="B78" s="259" t="s">
        <v>168</v>
      </c>
      <c r="C78" s="295" t="s">
        <v>39</v>
      </c>
      <c r="D78" s="197">
        <v>0</v>
      </c>
      <c r="E78" s="197">
        <v>0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  <c r="K78" s="197">
        <v>0</v>
      </c>
      <c r="L78" s="197">
        <v>0</v>
      </c>
      <c r="M78" s="197">
        <v>0</v>
      </c>
    </row>
    <row r="79" spans="1:13" ht="15.75">
      <c r="A79" s="195" t="s">
        <v>169</v>
      </c>
      <c r="B79" s="242" t="s">
        <v>170</v>
      </c>
      <c r="C79" s="295" t="s">
        <v>39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0</v>
      </c>
      <c r="M79" s="197">
        <v>1.738</v>
      </c>
    </row>
    <row r="80" spans="1:13" ht="31.5">
      <c r="A80" s="195" t="s">
        <v>171</v>
      </c>
      <c r="B80" s="242" t="s">
        <v>172</v>
      </c>
      <c r="C80" s="295" t="s">
        <v>39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</row>
    <row r="81" spans="1:13" ht="47.25">
      <c r="A81" s="195" t="s">
        <v>173</v>
      </c>
      <c r="B81" s="242" t="s">
        <v>174</v>
      </c>
      <c r="C81" s="295" t="s">
        <v>39</v>
      </c>
      <c r="D81" s="197">
        <v>0</v>
      </c>
      <c r="E81" s="197">
        <v>0</v>
      </c>
      <c r="F81" s="197">
        <v>0</v>
      </c>
      <c r="G81" s="197">
        <v>0</v>
      </c>
      <c r="H81" s="197">
        <v>0</v>
      </c>
      <c r="I81" s="197">
        <v>0</v>
      </c>
      <c r="J81" s="197">
        <v>0</v>
      </c>
      <c r="K81" s="197">
        <v>0</v>
      </c>
      <c r="L81" s="197">
        <v>0</v>
      </c>
      <c r="M81" s="197">
        <v>0</v>
      </c>
    </row>
    <row r="82" spans="1:13" ht="47.25">
      <c r="A82" s="195" t="s">
        <v>175</v>
      </c>
      <c r="B82" s="260" t="s">
        <v>176</v>
      </c>
      <c r="C82" s="295" t="s">
        <v>39</v>
      </c>
      <c r="D82" s="197">
        <v>0</v>
      </c>
      <c r="E82" s="197">
        <v>0</v>
      </c>
      <c r="F82" s="197">
        <v>0</v>
      </c>
      <c r="G82" s="197">
        <v>0</v>
      </c>
      <c r="H82" s="197">
        <v>0</v>
      </c>
      <c r="I82" s="197">
        <v>0</v>
      </c>
      <c r="J82" s="197">
        <v>0</v>
      </c>
      <c r="K82" s="197">
        <v>0</v>
      </c>
      <c r="L82" s="197">
        <v>0</v>
      </c>
      <c r="M82" s="197">
        <v>0</v>
      </c>
    </row>
    <row r="83" spans="1:13" ht="31.5">
      <c r="A83" s="195" t="s">
        <v>177</v>
      </c>
      <c r="B83" s="260" t="s">
        <v>178</v>
      </c>
      <c r="C83" s="295" t="s">
        <v>39</v>
      </c>
      <c r="D83" s="197">
        <v>0</v>
      </c>
      <c r="E83" s="197">
        <v>0</v>
      </c>
      <c r="F83" s="197">
        <v>0</v>
      </c>
      <c r="G83" s="197">
        <v>0</v>
      </c>
      <c r="H83" s="197">
        <v>0</v>
      </c>
      <c r="I83" s="197">
        <v>0</v>
      </c>
      <c r="J83" s="197">
        <v>0</v>
      </c>
      <c r="K83" s="197">
        <v>0</v>
      </c>
      <c r="L83" s="197">
        <v>0</v>
      </c>
      <c r="M83" s="197">
        <v>0</v>
      </c>
    </row>
    <row r="84" spans="1:13" ht="15.75">
      <c r="A84" s="195" t="s">
        <v>179</v>
      </c>
      <c r="B84" s="242" t="s">
        <v>180</v>
      </c>
      <c r="C84" s="295" t="s">
        <v>39</v>
      </c>
      <c r="D84" s="197">
        <v>0</v>
      </c>
      <c r="E84" s="197">
        <v>0</v>
      </c>
      <c r="F84" s="197">
        <v>0</v>
      </c>
      <c r="G84" s="197">
        <v>0</v>
      </c>
      <c r="H84" s="197">
        <v>0</v>
      </c>
      <c r="I84" s="197">
        <v>0</v>
      </c>
      <c r="J84" s="197">
        <v>0</v>
      </c>
      <c r="K84" s="197">
        <v>0</v>
      </c>
      <c r="L84" s="197">
        <v>0</v>
      </c>
      <c r="M84" s="197">
        <v>10.23435</v>
      </c>
    </row>
    <row r="85" spans="1:13" ht="15.75">
      <c r="A85" s="195" t="s">
        <v>181</v>
      </c>
      <c r="B85" s="242" t="s">
        <v>182</v>
      </c>
      <c r="C85" s="295" t="s">
        <v>39</v>
      </c>
      <c r="D85" s="197">
        <v>0</v>
      </c>
      <c r="E85" s="197">
        <v>0</v>
      </c>
      <c r="F85" s="197">
        <v>0</v>
      </c>
      <c r="G85" s="197">
        <v>0</v>
      </c>
      <c r="H85" s="197">
        <v>0</v>
      </c>
      <c r="I85" s="197">
        <v>0</v>
      </c>
      <c r="J85" s="197">
        <v>0</v>
      </c>
      <c r="K85" s="197">
        <v>0</v>
      </c>
      <c r="L85" s="197">
        <v>0</v>
      </c>
      <c r="M85" s="197">
        <v>0.63</v>
      </c>
    </row>
    <row r="86" spans="1:13" ht="15.75">
      <c r="A86" s="195" t="s">
        <v>183</v>
      </c>
      <c r="B86" s="242" t="s">
        <v>184</v>
      </c>
      <c r="C86" s="295" t="s">
        <v>39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197">
        <v>0</v>
      </c>
      <c r="J86" s="197">
        <v>0</v>
      </c>
      <c r="K86" s="197">
        <v>0</v>
      </c>
      <c r="L86" s="197">
        <v>0</v>
      </c>
      <c r="M86" s="197">
        <v>8.652800000000001</v>
      </c>
    </row>
    <row r="87" spans="1:13" ht="31.5">
      <c r="A87" s="195" t="s">
        <v>185</v>
      </c>
      <c r="B87" s="259" t="s">
        <v>186</v>
      </c>
      <c r="C87" s="295" t="s">
        <v>39</v>
      </c>
      <c r="D87" s="197">
        <v>0</v>
      </c>
      <c r="E87" s="197">
        <v>0</v>
      </c>
      <c r="F87" s="197">
        <v>0</v>
      </c>
      <c r="G87" s="197">
        <v>0</v>
      </c>
      <c r="H87" s="197">
        <v>0</v>
      </c>
      <c r="I87" s="197">
        <v>0</v>
      </c>
      <c r="J87" s="197">
        <v>0</v>
      </c>
      <c r="K87" s="197">
        <v>0</v>
      </c>
      <c r="L87" s="197">
        <v>0</v>
      </c>
      <c r="M87" s="197">
        <v>0</v>
      </c>
    </row>
    <row r="88" spans="1:13" ht="15.75">
      <c r="A88" s="195" t="s">
        <v>187</v>
      </c>
      <c r="B88" s="273" t="s">
        <v>188</v>
      </c>
      <c r="C88" s="295" t="s">
        <v>39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7">
        <v>0</v>
      </c>
      <c r="J88" s="197">
        <v>0</v>
      </c>
      <c r="K88" s="197">
        <v>0</v>
      </c>
      <c r="L88" s="197">
        <v>0</v>
      </c>
      <c r="M88" s="197">
        <v>0</v>
      </c>
    </row>
    <row r="89" spans="1:13" ht="15.75">
      <c r="A89" s="195" t="s">
        <v>189</v>
      </c>
      <c r="B89" s="273" t="s">
        <v>190</v>
      </c>
      <c r="C89" s="295" t="s">
        <v>39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197">
        <v>0</v>
      </c>
      <c r="K89" s="197">
        <v>0</v>
      </c>
      <c r="L89" s="197">
        <v>0</v>
      </c>
      <c r="M89" s="197">
        <v>0</v>
      </c>
    </row>
    <row r="90" spans="1:13" ht="82.5" customHeight="1">
      <c r="A90" s="195" t="s">
        <v>191</v>
      </c>
      <c r="B90" s="273" t="s">
        <v>192</v>
      </c>
      <c r="C90" s="295" t="s">
        <v>39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</row>
    <row r="93" spans="2:9" s="26" customFormat="1" ht="15.75">
      <c r="B93" s="335"/>
      <c r="C93" s="335"/>
      <c r="E93" s="73"/>
      <c r="F93" s="73"/>
      <c r="G93" s="73"/>
      <c r="H93" s="73"/>
      <c r="I93" s="73"/>
    </row>
    <row r="94" spans="2:9" s="26" customFormat="1" ht="15">
      <c r="B94" s="73"/>
      <c r="C94" s="73"/>
      <c r="D94" s="73"/>
      <c r="E94" s="73"/>
      <c r="F94" s="73"/>
      <c r="G94" s="73"/>
      <c r="H94" s="73"/>
      <c r="I94" s="73"/>
    </row>
    <row r="95" spans="2:9" s="26" customFormat="1" ht="15">
      <c r="B95" s="73"/>
      <c r="C95" s="73"/>
      <c r="D95" s="73"/>
      <c r="E95" s="73"/>
      <c r="F95" s="73"/>
      <c r="G95" s="73"/>
      <c r="H95" s="73"/>
      <c r="I95" s="73"/>
    </row>
    <row r="96" spans="2:9" s="26" customFormat="1" ht="15">
      <c r="B96" s="73"/>
      <c r="C96" s="73"/>
      <c r="D96" s="73"/>
      <c r="E96" s="73"/>
      <c r="F96" s="73"/>
      <c r="G96" s="73"/>
      <c r="H96" s="73"/>
      <c r="I96" s="73"/>
    </row>
    <row r="97" spans="2:9" s="26" customFormat="1" ht="15.75">
      <c r="B97" s="74"/>
      <c r="C97" s="74"/>
      <c r="D97" s="247"/>
      <c r="E97" s="247"/>
      <c r="F97" s="247"/>
      <c r="G97" s="247"/>
      <c r="H97" s="73"/>
      <c r="I97" s="73"/>
    </row>
    <row r="98" spans="2:9" s="26" customFormat="1" ht="15">
      <c r="B98" s="73"/>
      <c r="C98" s="73"/>
      <c r="D98" s="73"/>
      <c r="E98" s="73"/>
      <c r="F98" s="73"/>
      <c r="G98" s="73"/>
      <c r="H98" s="73"/>
      <c r="I98" s="73"/>
    </row>
  </sheetData>
  <sheetProtection/>
  <mergeCells count="15">
    <mergeCell ref="A7:M7"/>
    <mergeCell ref="A8:M8"/>
    <mergeCell ref="B93:C93"/>
    <mergeCell ref="A9:A11"/>
    <mergeCell ref="B9:B11"/>
    <mergeCell ref="C9:C11"/>
    <mergeCell ref="E10:H10"/>
    <mergeCell ref="D9:M9"/>
    <mergeCell ref="L1:M1"/>
    <mergeCell ref="D2:M2"/>
    <mergeCell ref="O2:AA2"/>
    <mergeCell ref="Z3:AA3"/>
    <mergeCell ref="A6:M6"/>
    <mergeCell ref="A4:M4"/>
    <mergeCell ref="A5:M5"/>
  </mergeCells>
  <printOptions/>
  <pageMargins left="0.75" right="0.75" top="1" bottom="1" header="0.5" footer="0.5"/>
  <pageSetup horizontalDpi="600" verticalDpi="600" orientation="portrait" paperSize="9" scale="29" r:id="rId1"/>
  <rowBreaks count="2" manualBreakCount="2">
    <brk id="38" max="12" man="1"/>
    <brk id="90" max="12" man="1"/>
  </rowBreaks>
  <colBreaks count="1" manualBreakCount="1">
    <brk id="14" max="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AA99"/>
  <sheetViews>
    <sheetView view="pageBreakPreview" zoomScale="60" zoomScaleNormal="50" zoomScalePageLayoutView="0" workbookViewId="0" topLeftCell="A1">
      <selection activeCell="J57" sqref="J57"/>
    </sheetView>
  </sheetViews>
  <sheetFormatPr defaultColWidth="9.140625" defaultRowHeight="15"/>
  <cols>
    <col min="1" max="1" width="12.421875" style="33" customWidth="1"/>
    <col min="2" max="2" width="60.00390625" style="33" customWidth="1"/>
    <col min="3" max="3" width="15.421875" style="33" customWidth="1"/>
    <col min="4" max="4" width="28.57421875" style="33" customWidth="1"/>
    <col min="5" max="8" width="9.28125" style="33" customWidth="1"/>
    <col min="9" max="13" width="38.00390625" style="33" customWidth="1"/>
    <col min="14" max="16384" width="9.140625" style="33" customWidth="1"/>
  </cols>
  <sheetData>
    <row r="1" spans="12:24" s="94" customFormat="1" ht="18.75">
      <c r="L1" s="347" t="s">
        <v>543</v>
      </c>
      <c r="M1" s="347"/>
      <c r="N1" s="251"/>
      <c r="Q1" s="221"/>
      <c r="R1" s="221"/>
      <c r="S1" s="250"/>
      <c r="T1" s="250"/>
      <c r="U1" s="250"/>
      <c r="V1" s="250"/>
      <c r="W1" s="250"/>
      <c r="X1" s="250"/>
    </row>
    <row r="2" spans="4:27" s="94" customFormat="1" ht="18.75">
      <c r="D2" s="359" t="s">
        <v>556</v>
      </c>
      <c r="E2" s="359"/>
      <c r="F2" s="359"/>
      <c r="G2" s="359"/>
      <c r="H2" s="359"/>
      <c r="I2" s="359"/>
      <c r="J2" s="359"/>
      <c r="K2" s="359"/>
      <c r="L2" s="359"/>
      <c r="M2" s="359"/>
      <c r="N2" s="122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2:27" s="94" customFormat="1" ht="18.75">
      <c r="L3" s="95"/>
      <c r="M3" s="95"/>
      <c r="N3" s="95"/>
      <c r="O3" s="95"/>
      <c r="P3" s="95"/>
      <c r="Z3" s="360"/>
      <c r="AA3" s="360"/>
    </row>
    <row r="4" spans="1:27" s="94" customFormat="1" ht="18.75">
      <c r="A4" s="349" t="s">
        <v>489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94" customFormat="1" ht="18.75">
      <c r="A5" s="349" t="s">
        <v>507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94" customFormat="1" ht="22.5" customHeight="1">
      <c r="A6" s="349" t="s">
        <v>510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13" s="94" customFormat="1" ht="21.75" customHeight="1">
      <c r="A7" s="349" t="s">
        <v>491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6" customHeigh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</row>
    <row r="9" spans="1:26" s="34" customFormat="1" ht="15.75" customHeight="1">
      <c r="A9" s="36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13" s="137" customFormat="1" ht="33.75" customHeight="1">
      <c r="A10" s="361" t="s">
        <v>14</v>
      </c>
      <c r="B10" s="361" t="s">
        <v>15</v>
      </c>
      <c r="C10" s="361" t="s">
        <v>193</v>
      </c>
      <c r="D10" s="370" t="s">
        <v>544</v>
      </c>
      <c r="E10" s="370"/>
      <c r="F10" s="370"/>
      <c r="G10" s="370"/>
      <c r="H10" s="370"/>
      <c r="I10" s="370"/>
      <c r="J10" s="370"/>
      <c r="K10" s="370"/>
      <c r="L10" s="370"/>
      <c r="M10" s="370"/>
    </row>
    <row r="11" spans="1:13" s="94" customFormat="1" ht="131.25" customHeight="1">
      <c r="A11" s="362"/>
      <c r="B11" s="362"/>
      <c r="C11" s="362"/>
      <c r="D11" s="229" t="s">
        <v>216</v>
      </c>
      <c r="E11" s="370" t="s">
        <v>217</v>
      </c>
      <c r="F11" s="370"/>
      <c r="G11" s="370"/>
      <c r="H11" s="370"/>
      <c r="I11" s="229" t="s">
        <v>218</v>
      </c>
      <c r="J11" s="229" t="s">
        <v>219</v>
      </c>
      <c r="K11" s="229" t="s">
        <v>220</v>
      </c>
      <c r="L11" s="229" t="s">
        <v>221</v>
      </c>
      <c r="M11" s="229" t="s">
        <v>222</v>
      </c>
    </row>
    <row r="12" spans="1:13" s="94" customFormat="1" ht="192" customHeight="1">
      <c r="A12" s="362"/>
      <c r="B12" s="362"/>
      <c r="C12" s="362"/>
      <c r="D12" s="267" t="s">
        <v>223</v>
      </c>
      <c r="E12" s="267" t="s">
        <v>224</v>
      </c>
      <c r="F12" s="267" t="s">
        <v>245</v>
      </c>
      <c r="G12" s="267" t="s">
        <v>226</v>
      </c>
      <c r="H12" s="267" t="s">
        <v>227</v>
      </c>
      <c r="I12" s="267" t="s">
        <v>228</v>
      </c>
      <c r="J12" s="267" t="s">
        <v>228</v>
      </c>
      <c r="K12" s="267" t="s">
        <v>228</v>
      </c>
      <c r="L12" s="267" t="s">
        <v>229</v>
      </c>
      <c r="M12" s="267" t="s">
        <v>229</v>
      </c>
    </row>
    <row r="13" spans="1:13" s="271" customFormat="1" ht="15.75">
      <c r="A13" s="268">
        <v>1</v>
      </c>
      <c r="B13" s="269">
        <v>2</v>
      </c>
      <c r="C13" s="268">
        <v>3</v>
      </c>
      <c r="D13" s="270" t="s">
        <v>231</v>
      </c>
      <c r="E13" s="270" t="s">
        <v>233</v>
      </c>
      <c r="F13" s="270" t="s">
        <v>234</v>
      </c>
      <c r="G13" s="270" t="s">
        <v>235</v>
      </c>
      <c r="H13" s="270" t="s">
        <v>236</v>
      </c>
      <c r="I13" s="270" t="s">
        <v>237</v>
      </c>
      <c r="J13" s="270" t="s">
        <v>238</v>
      </c>
      <c r="K13" s="270" t="s">
        <v>239</v>
      </c>
      <c r="L13" s="270" t="s">
        <v>240</v>
      </c>
      <c r="M13" s="270" t="s">
        <v>241</v>
      </c>
    </row>
    <row r="14" spans="1:13" s="189" customFormat="1" ht="15.75">
      <c r="A14" s="68" t="s">
        <v>36</v>
      </c>
      <c r="B14" s="69" t="s">
        <v>37</v>
      </c>
      <c r="C14" s="70" t="s">
        <v>38</v>
      </c>
      <c r="D14" s="71">
        <v>0</v>
      </c>
      <c r="E14" s="71">
        <v>6.468</v>
      </c>
      <c r="F14" s="71">
        <v>0</v>
      </c>
      <c r="G14" s="71">
        <v>40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f>M20</f>
        <v>30.305764736</v>
      </c>
    </row>
    <row r="15" spans="1:13" s="189" customFormat="1" ht="15.75">
      <c r="A15" s="68" t="s">
        <v>40</v>
      </c>
      <c r="B15" s="69" t="s">
        <v>41</v>
      </c>
      <c r="C15" s="70" t="s">
        <v>38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</row>
    <row r="16" spans="1:13" s="189" customFormat="1" ht="31.5">
      <c r="A16" s="68" t="s">
        <v>42</v>
      </c>
      <c r="B16" s="69" t="s">
        <v>43</v>
      </c>
      <c r="C16" s="70" t="s">
        <v>38</v>
      </c>
      <c r="D16" s="71">
        <v>0</v>
      </c>
      <c r="E16" s="71">
        <v>6.468</v>
      </c>
      <c r="F16" s="71">
        <v>0</v>
      </c>
      <c r="G16" s="71">
        <v>40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</row>
    <row r="17" spans="1:13" s="189" customFormat="1" ht="47.25">
      <c r="A17" s="68" t="s">
        <v>44</v>
      </c>
      <c r="B17" s="69" t="s">
        <v>45</v>
      </c>
      <c r="C17" s="70" t="s">
        <v>38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3" s="189" customFormat="1" ht="31.5">
      <c r="A18" s="68" t="s">
        <v>46</v>
      </c>
      <c r="B18" s="69" t="s">
        <v>47</v>
      </c>
      <c r="C18" s="70" t="s">
        <v>38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3" s="189" customFormat="1" ht="31.5">
      <c r="A19" s="68" t="s">
        <v>48</v>
      </c>
      <c r="B19" s="69" t="s">
        <v>49</v>
      </c>
      <c r="C19" s="70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</row>
    <row r="20" spans="1:13" s="189" customFormat="1" ht="15.75">
      <c r="A20" s="68" t="s">
        <v>50</v>
      </c>
      <c r="B20" s="69" t="s">
        <v>51</v>
      </c>
      <c r="C20" s="70" t="s">
        <v>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f>M72</f>
        <v>30.305764736</v>
      </c>
    </row>
    <row r="21" spans="1:13" s="189" customFormat="1" ht="31.5">
      <c r="A21" s="68" t="s">
        <v>52</v>
      </c>
      <c r="B21" s="69" t="s">
        <v>53</v>
      </c>
      <c r="C21" s="70" t="s">
        <v>38</v>
      </c>
      <c r="D21" s="71">
        <v>0</v>
      </c>
      <c r="E21" s="71">
        <v>6.468</v>
      </c>
      <c r="F21" s="71">
        <v>0</v>
      </c>
      <c r="G21" s="71">
        <v>40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</row>
    <row r="22" spans="1:13" s="189" customFormat="1" ht="63">
      <c r="A22" s="68" t="s">
        <v>54</v>
      </c>
      <c r="B22" s="69" t="s">
        <v>55</v>
      </c>
      <c r="C22" s="70" t="s">
        <v>38</v>
      </c>
      <c r="D22" s="71">
        <v>0</v>
      </c>
      <c r="E22" s="71">
        <v>0</v>
      </c>
      <c r="F22" s="71">
        <v>0</v>
      </c>
      <c r="G22" s="71">
        <v>40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</row>
    <row r="23" spans="1:13" s="189" customFormat="1" ht="31.5">
      <c r="A23" s="68" t="s">
        <v>56</v>
      </c>
      <c r="B23" s="69" t="s">
        <v>57</v>
      </c>
      <c r="C23" s="70" t="s">
        <v>38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</row>
    <row r="24" spans="1:13" s="189" customFormat="1" ht="69" customHeight="1">
      <c r="A24" s="68" t="s">
        <v>58</v>
      </c>
      <c r="B24" s="69" t="s">
        <v>59</v>
      </c>
      <c r="C24" s="70" t="s">
        <v>38</v>
      </c>
      <c r="D24" s="71">
        <v>0</v>
      </c>
      <c r="E24" s="71">
        <v>0</v>
      </c>
      <c r="F24" s="71">
        <v>0</v>
      </c>
      <c r="G24" s="71">
        <v>40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</row>
    <row r="25" spans="1:13" s="189" customFormat="1" ht="31.5" customHeight="1">
      <c r="A25" s="68" t="s">
        <v>60</v>
      </c>
      <c r="B25" s="172" t="s">
        <v>61</v>
      </c>
      <c r="C25" s="70" t="s">
        <v>38</v>
      </c>
      <c r="D25" s="190">
        <v>0</v>
      </c>
      <c r="E25" s="190">
        <v>0</v>
      </c>
      <c r="F25" s="190">
        <v>0</v>
      </c>
      <c r="G25" s="190">
        <v>10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</row>
    <row r="26" spans="1:13" s="198" customFormat="1" ht="59.25" customHeight="1">
      <c r="A26" s="195" t="s">
        <v>62</v>
      </c>
      <c r="B26" s="232" t="s">
        <v>63</v>
      </c>
      <c r="C26" s="158" t="s">
        <v>39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</row>
    <row r="27" spans="1:13" s="198" customFormat="1" ht="50.25" customHeight="1">
      <c r="A27" s="195" t="s">
        <v>64</v>
      </c>
      <c r="B27" s="232" t="s">
        <v>65</v>
      </c>
      <c r="C27" s="158" t="s">
        <v>39</v>
      </c>
      <c r="D27" s="197">
        <v>0</v>
      </c>
      <c r="E27" s="197">
        <v>0</v>
      </c>
      <c r="F27" s="197">
        <v>0</v>
      </c>
      <c r="G27" s="197">
        <v>10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</row>
    <row r="28" spans="1:13" s="198" customFormat="1" ht="36.75" customHeight="1">
      <c r="A28" s="195" t="s">
        <v>66</v>
      </c>
      <c r="B28" s="232" t="s">
        <v>67</v>
      </c>
      <c r="C28" s="158" t="s">
        <v>39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</row>
    <row r="29" spans="1:13" s="198" customFormat="1" ht="70.5" customHeight="1">
      <c r="A29" s="195" t="s">
        <v>68</v>
      </c>
      <c r="B29" s="232" t="s">
        <v>212</v>
      </c>
      <c r="C29" s="158" t="s">
        <v>39</v>
      </c>
      <c r="D29" s="197">
        <v>0</v>
      </c>
      <c r="E29" s="197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</row>
    <row r="30" spans="1:13" s="198" customFormat="1" ht="63.75" customHeight="1">
      <c r="A30" s="195" t="s">
        <v>70</v>
      </c>
      <c r="B30" s="232" t="s">
        <v>213</v>
      </c>
      <c r="C30" s="158" t="s">
        <v>39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</row>
    <row r="31" spans="1:13" s="198" customFormat="1" ht="47.25" customHeight="1">
      <c r="A31" s="195" t="s">
        <v>72</v>
      </c>
      <c r="B31" s="232" t="s">
        <v>73</v>
      </c>
      <c r="C31" s="158" t="s">
        <v>39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</row>
    <row r="32" spans="1:13" s="198" customFormat="1" ht="36.75" customHeight="1">
      <c r="A32" s="195" t="s">
        <v>74</v>
      </c>
      <c r="B32" s="232" t="s">
        <v>75</v>
      </c>
      <c r="C32" s="158" t="s">
        <v>39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</row>
    <row r="33" spans="1:13" s="198" customFormat="1" ht="37.5" customHeight="1">
      <c r="A33" s="195" t="s">
        <v>76</v>
      </c>
      <c r="B33" s="232" t="s">
        <v>77</v>
      </c>
      <c r="C33" s="158" t="s">
        <v>39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</row>
    <row r="34" spans="1:13" s="198" customFormat="1" ht="42.75" customHeight="1">
      <c r="A34" s="195" t="s">
        <v>78</v>
      </c>
      <c r="B34" s="232" t="s">
        <v>79</v>
      </c>
      <c r="C34" s="158" t="s">
        <v>39</v>
      </c>
      <c r="D34" s="197">
        <v>0</v>
      </c>
      <c r="E34" s="197">
        <v>0</v>
      </c>
      <c r="F34" s="197">
        <v>0</v>
      </c>
      <c r="G34" s="197">
        <v>0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</row>
    <row r="35" spans="1:13" s="198" customFormat="1" ht="64.5" customHeight="1">
      <c r="A35" s="195" t="s">
        <v>80</v>
      </c>
      <c r="B35" s="232" t="s">
        <v>214</v>
      </c>
      <c r="C35" s="158" t="s">
        <v>39</v>
      </c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</row>
    <row r="36" spans="1:13" s="189" customFormat="1" ht="33" customHeight="1">
      <c r="A36" s="68" t="s">
        <v>82</v>
      </c>
      <c r="B36" s="172" t="s">
        <v>83</v>
      </c>
      <c r="C36" s="70" t="s">
        <v>38</v>
      </c>
      <c r="D36" s="190">
        <v>0</v>
      </c>
      <c r="E36" s="190">
        <v>0</v>
      </c>
      <c r="F36" s="190">
        <v>0</v>
      </c>
      <c r="G36" s="190">
        <v>30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</row>
    <row r="37" spans="1:13" s="198" customFormat="1" ht="18.75" customHeight="1">
      <c r="A37" s="195" t="s">
        <v>84</v>
      </c>
      <c r="B37" s="232" t="s">
        <v>85</v>
      </c>
      <c r="C37" s="158" t="s">
        <v>39</v>
      </c>
      <c r="D37" s="197">
        <v>0</v>
      </c>
      <c r="E37" s="197">
        <v>0</v>
      </c>
      <c r="F37" s="197">
        <v>0</v>
      </c>
      <c r="G37" s="197">
        <v>12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</row>
    <row r="38" spans="1:13" s="198" customFormat="1" ht="19.5" customHeight="1">
      <c r="A38" s="195" t="s">
        <v>86</v>
      </c>
      <c r="B38" s="232" t="s">
        <v>87</v>
      </c>
      <c r="C38" s="158" t="s">
        <v>39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s="198" customFormat="1" ht="21.75" customHeight="1">
      <c r="A39" s="195" t="s">
        <v>88</v>
      </c>
      <c r="B39" s="232" t="s">
        <v>89</v>
      </c>
      <c r="C39" s="158" t="s">
        <v>39</v>
      </c>
      <c r="D39" s="197">
        <v>0</v>
      </c>
      <c r="E39" s="197">
        <v>0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</row>
    <row r="40" spans="1:13" s="198" customFormat="1" ht="37.5" customHeight="1">
      <c r="A40" s="195" t="s">
        <v>90</v>
      </c>
      <c r="B40" s="232" t="s">
        <v>91</v>
      </c>
      <c r="C40" s="158" t="s">
        <v>39</v>
      </c>
      <c r="D40" s="197">
        <v>0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</row>
    <row r="41" spans="1:13" s="198" customFormat="1" ht="32.25" customHeight="1">
      <c r="A41" s="195" t="s">
        <v>92</v>
      </c>
      <c r="B41" s="232" t="s">
        <v>93</v>
      </c>
      <c r="C41" s="158" t="s">
        <v>39</v>
      </c>
      <c r="D41" s="197">
        <v>0</v>
      </c>
      <c r="E41" s="197">
        <v>0</v>
      </c>
      <c r="F41" s="197">
        <v>0</v>
      </c>
      <c r="G41" s="197">
        <v>18</v>
      </c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</row>
    <row r="42" spans="1:13" s="198" customFormat="1" ht="30" customHeight="1">
      <c r="A42" s="195" t="s">
        <v>94</v>
      </c>
      <c r="B42" s="232" t="s">
        <v>95</v>
      </c>
      <c r="C42" s="158" t="s">
        <v>39</v>
      </c>
      <c r="D42" s="197">
        <v>0</v>
      </c>
      <c r="E42" s="197">
        <v>0</v>
      </c>
      <c r="F42" s="197">
        <v>0</v>
      </c>
      <c r="G42" s="197">
        <v>0</v>
      </c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</row>
    <row r="43" spans="1:13" s="189" customFormat="1" ht="47.25">
      <c r="A43" s="68" t="s">
        <v>96</v>
      </c>
      <c r="B43" s="69" t="s">
        <v>97</v>
      </c>
      <c r="C43" s="70" t="s">
        <v>38</v>
      </c>
      <c r="D43" s="191">
        <v>0</v>
      </c>
      <c r="E43" s="191">
        <v>6.468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</row>
    <row r="44" spans="1:13" s="189" customFormat="1" ht="31.5">
      <c r="A44" s="68" t="s">
        <v>98</v>
      </c>
      <c r="B44" s="69" t="s">
        <v>99</v>
      </c>
      <c r="C44" s="70" t="s">
        <v>38</v>
      </c>
      <c r="D44" s="191">
        <v>0</v>
      </c>
      <c r="E44" s="191">
        <v>6.468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1">
        <v>0</v>
      </c>
      <c r="M44" s="191">
        <v>0</v>
      </c>
    </row>
    <row r="45" spans="1:13" s="189" customFormat="1" ht="15.75">
      <c r="A45" s="68" t="s">
        <v>100</v>
      </c>
      <c r="B45" s="177" t="s">
        <v>101</v>
      </c>
      <c r="C45" s="70" t="s">
        <v>38</v>
      </c>
      <c r="D45" s="190">
        <v>0</v>
      </c>
      <c r="E45" s="190">
        <v>2.25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</row>
    <row r="46" spans="1:13" s="198" customFormat="1" ht="31.5">
      <c r="A46" s="195" t="s">
        <v>102</v>
      </c>
      <c r="B46" s="196" t="s">
        <v>103</v>
      </c>
      <c r="C46" s="158" t="s">
        <v>39</v>
      </c>
      <c r="D46" s="197">
        <v>0</v>
      </c>
      <c r="E46" s="197">
        <v>2.25</v>
      </c>
      <c r="F46" s="197">
        <v>0</v>
      </c>
      <c r="G46" s="197">
        <v>0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M46" s="197">
        <v>0</v>
      </c>
    </row>
    <row r="47" spans="1:13" s="198" customFormat="1" ht="31.5">
      <c r="A47" s="195" t="s">
        <v>104</v>
      </c>
      <c r="B47" s="196" t="s">
        <v>105</v>
      </c>
      <c r="C47" s="158" t="s">
        <v>39</v>
      </c>
      <c r="D47" s="197">
        <v>0</v>
      </c>
      <c r="E47" s="197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7">
        <v>0</v>
      </c>
    </row>
    <row r="48" spans="1:13" s="189" customFormat="1" ht="15.75">
      <c r="A48" s="68" t="s">
        <v>106</v>
      </c>
      <c r="B48" s="177" t="s">
        <v>107</v>
      </c>
      <c r="C48" s="70" t="s">
        <v>38</v>
      </c>
      <c r="D48" s="190">
        <v>0</v>
      </c>
      <c r="E48" s="190">
        <v>4.218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</row>
    <row r="49" spans="1:13" s="198" customFormat="1" ht="15.75">
      <c r="A49" s="195" t="s">
        <v>108</v>
      </c>
      <c r="B49" s="196" t="s">
        <v>109</v>
      </c>
      <c r="C49" s="158" t="s">
        <v>39</v>
      </c>
      <c r="D49" s="197">
        <v>0</v>
      </c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0</v>
      </c>
    </row>
    <row r="50" spans="1:13" s="198" customFormat="1" ht="15.75">
      <c r="A50" s="195" t="s">
        <v>110</v>
      </c>
      <c r="B50" s="244" t="s">
        <v>111</v>
      </c>
      <c r="C50" s="158" t="s">
        <v>39</v>
      </c>
      <c r="D50" s="197">
        <v>0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  <c r="J50" s="197">
        <v>0</v>
      </c>
      <c r="K50" s="197">
        <v>0</v>
      </c>
      <c r="L50" s="197">
        <v>0</v>
      </c>
      <c r="M50" s="197">
        <v>0</v>
      </c>
    </row>
    <row r="51" spans="1:13" s="198" customFormat="1" ht="31.5">
      <c r="A51" s="195" t="s">
        <v>112</v>
      </c>
      <c r="B51" s="196" t="s">
        <v>113</v>
      </c>
      <c r="C51" s="158" t="s">
        <v>39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</row>
    <row r="52" spans="1:13" s="198" customFormat="1" ht="31.5">
      <c r="A52" s="195" t="s">
        <v>114</v>
      </c>
      <c r="B52" s="258" t="s">
        <v>115</v>
      </c>
      <c r="C52" s="158" t="s">
        <v>39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</row>
    <row r="53" spans="1:13" s="198" customFormat="1" ht="15.75">
      <c r="A53" s="195" t="s">
        <v>116</v>
      </c>
      <c r="B53" s="196" t="s">
        <v>117</v>
      </c>
      <c r="C53" s="158" t="s">
        <v>39</v>
      </c>
      <c r="D53" s="197">
        <v>0</v>
      </c>
      <c r="E53" s="197">
        <v>4.218</v>
      </c>
      <c r="F53" s="197">
        <v>0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</row>
    <row r="54" spans="1:13" s="198" customFormat="1" ht="15.75">
      <c r="A54" s="195" t="s">
        <v>118</v>
      </c>
      <c r="B54" s="196" t="s">
        <v>119</v>
      </c>
      <c r="C54" s="158" t="s">
        <v>39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</row>
    <row r="55" spans="1:13" s="189" customFormat="1" ht="31.5">
      <c r="A55" s="68" t="s">
        <v>120</v>
      </c>
      <c r="B55" s="69" t="s">
        <v>121</v>
      </c>
      <c r="C55" s="70" t="s">
        <v>38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</row>
    <row r="56" spans="1:13" s="189" customFormat="1" ht="31.5">
      <c r="A56" s="68" t="s">
        <v>122</v>
      </c>
      <c r="B56" s="69" t="s">
        <v>123</v>
      </c>
      <c r="C56" s="70" t="s">
        <v>38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</row>
    <row r="57" spans="1:13" s="189" customFormat="1" ht="31.5">
      <c r="A57" s="68" t="s">
        <v>124</v>
      </c>
      <c r="B57" s="174" t="s">
        <v>125</v>
      </c>
      <c r="C57" s="70" t="s">
        <v>38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1">
        <v>0</v>
      </c>
      <c r="M57" s="191">
        <v>0</v>
      </c>
    </row>
    <row r="58" spans="1:13" s="198" customFormat="1" ht="15.75">
      <c r="A58" s="195" t="s">
        <v>126</v>
      </c>
      <c r="B58" s="199" t="s">
        <v>127</v>
      </c>
      <c r="C58" s="158" t="s">
        <v>39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</row>
    <row r="59" spans="1:13" s="189" customFormat="1" ht="31.5">
      <c r="A59" s="68" t="s">
        <v>128</v>
      </c>
      <c r="B59" s="174" t="s">
        <v>129</v>
      </c>
      <c r="C59" s="70" t="s">
        <v>38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</row>
    <row r="60" spans="1:13" s="189" customFormat="1" ht="31.5">
      <c r="A60" s="68" t="s">
        <v>130</v>
      </c>
      <c r="B60" s="174" t="s">
        <v>131</v>
      </c>
      <c r="C60" s="70" t="s">
        <v>38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0</v>
      </c>
    </row>
    <row r="61" spans="1:13" s="189" customFormat="1" ht="31.5">
      <c r="A61" s="68" t="s">
        <v>132</v>
      </c>
      <c r="B61" s="174" t="s">
        <v>133</v>
      </c>
      <c r="C61" s="70" t="s">
        <v>38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</row>
    <row r="62" spans="1:13" s="189" customFormat="1" ht="47.25">
      <c r="A62" s="68" t="s">
        <v>134</v>
      </c>
      <c r="B62" s="174" t="s">
        <v>135</v>
      </c>
      <c r="C62" s="70" t="s">
        <v>38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</row>
    <row r="63" spans="1:13" s="198" customFormat="1" ht="15.75">
      <c r="A63" s="195" t="s">
        <v>136</v>
      </c>
      <c r="B63" s="199" t="s">
        <v>215</v>
      </c>
      <c r="C63" s="158" t="s">
        <v>39</v>
      </c>
      <c r="D63" s="197">
        <v>0</v>
      </c>
      <c r="E63" s="197">
        <v>0</v>
      </c>
      <c r="F63" s="197">
        <v>0</v>
      </c>
      <c r="G63" s="197">
        <v>0</v>
      </c>
      <c r="H63" s="197">
        <v>0</v>
      </c>
      <c r="I63" s="197">
        <v>0</v>
      </c>
      <c r="J63" s="197">
        <v>0</v>
      </c>
      <c r="K63" s="197">
        <v>0</v>
      </c>
      <c r="L63" s="197">
        <v>0</v>
      </c>
      <c r="M63" s="197">
        <v>0</v>
      </c>
    </row>
    <row r="64" spans="1:13" s="189" customFormat="1" ht="47.25">
      <c r="A64" s="68" t="s">
        <v>138</v>
      </c>
      <c r="B64" s="174" t="s">
        <v>139</v>
      </c>
      <c r="C64" s="70" t="s">
        <v>38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</row>
    <row r="65" spans="1:13" s="189" customFormat="1" ht="47.25">
      <c r="A65" s="68" t="s">
        <v>140</v>
      </c>
      <c r="B65" s="174" t="s">
        <v>141</v>
      </c>
      <c r="C65" s="70" t="s">
        <v>38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</row>
    <row r="66" spans="1:13" s="189" customFormat="1" ht="47.25">
      <c r="A66" s="68" t="s">
        <v>142</v>
      </c>
      <c r="B66" s="174" t="s">
        <v>143</v>
      </c>
      <c r="C66" s="70" t="s">
        <v>38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0</v>
      </c>
    </row>
    <row r="67" spans="1:13" s="189" customFormat="1" ht="47.25">
      <c r="A67" s="68" t="s">
        <v>144</v>
      </c>
      <c r="B67" s="69" t="s">
        <v>145</v>
      </c>
      <c r="C67" s="70" t="s">
        <v>38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</row>
    <row r="68" spans="1:13" s="189" customFormat="1" ht="63">
      <c r="A68" s="68" t="s">
        <v>146</v>
      </c>
      <c r="B68" s="69" t="s">
        <v>147</v>
      </c>
      <c r="C68" s="70" t="s">
        <v>38</v>
      </c>
      <c r="D68" s="191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</row>
    <row r="69" spans="1:13" s="189" customFormat="1" ht="31.5">
      <c r="A69" s="68" t="s">
        <v>148</v>
      </c>
      <c r="B69" s="69" t="s">
        <v>149</v>
      </c>
      <c r="C69" s="70" t="s">
        <v>38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</row>
    <row r="70" spans="1:13" s="198" customFormat="1" ht="41.25" customHeight="1">
      <c r="A70" s="195" t="s">
        <v>150</v>
      </c>
      <c r="B70" s="196" t="s">
        <v>151</v>
      </c>
      <c r="C70" s="158" t="s">
        <v>38</v>
      </c>
      <c r="D70" s="197">
        <v>0</v>
      </c>
      <c r="E70" s="197">
        <v>0</v>
      </c>
      <c r="F70" s="197">
        <v>0</v>
      </c>
      <c r="G70" s="197">
        <v>0</v>
      </c>
      <c r="H70" s="197">
        <v>0</v>
      </c>
      <c r="I70" s="197">
        <v>0</v>
      </c>
      <c r="J70" s="197">
        <v>0</v>
      </c>
      <c r="K70" s="197">
        <v>0</v>
      </c>
      <c r="L70" s="197">
        <v>0</v>
      </c>
      <c r="M70" s="197">
        <v>0</v>
      </c>
    </row>
    <row r="71" spans="1:13" s="198" customFormat="1" ht="31.5">
      <c r="A71" s="195" t="s">
        <v>152</v>
      </c>
      <c r="B71" s="229" t="s">
        <v>153</v>
      </c>
      <c r="C71" s="158" t="s">
        <v>38</v>
      </c>
      <c r="D71" s="272">
        <v>0</v>
      </c>
      <c r="E71" s="272">
        <v>0</v>
      </c>
      <c r="F71" s="272">
        <v>0</v>
      </c>
      <c r="G71" s="272">
        <v>0</v>
      </c>
      <c r="H71" s="272">
        <v>0</v>
      </c>
      <c r="I71" s="272">
        <v>0</v>
      </c>
      <c r="J71" s="272">
        <v>0</v>
      </c>
      <c r="K71" s="272">
        <v>0</v>
      </c>
      <c r="L71" s="272">
        <v>0</v>
      </c>
      <c r="M71" s="272">
        <v>0</v>
      </c>
    </row>
    <row r="72" spans="1:13" s="193" customFormat="1" ht="15.75">
      <c r="A72" s="68" t="s">
        <v>154</v>
      </c>
      <c r="B72" s="69" t="s">
        <v>155</v>
      </c>
      <c r="C72" s="70" t="s">
        <v>38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4">
        <f>SUM(M73:M91)</f>
        <v>30.305764736</v>
      </c>
    </row>
    <row r="73" spans="1:13" s="94" customFormat="1" ht="47.25">
      <c r="A73" s="195" t="s">
        <v>156</v>
      </c>
      <c r="B73" s="242" t="s">
        <v>157</v>
      </c>
      <c r="C73" s="158" t="s">
        <v>39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  <c r="M73" s="197">
        <v>0</v>
      </c>
    </row>
    <row r="74" spans="1:13" s="94" customFormat="1" ht="15.75">
      <c r="A74" s="195" t="s">
        <v>158</v>
      </c>
      <c r="B74" s="242" t="s">
        <v>159</v>
      </c>
      <c r="C74" s="158" t="s">
        <v>39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M74" s="197">
        <v>0</v>
      </c>
    </row>
    <row r="75" spans="1:13" s="94" customFormat="1" ht="15.75">
      <c r="A75" s="195" t="s">
        <v>160</v>
      </c>
      <c r="B75" s="242" t="s">
        <v>161</v>
      </c>
      <c r="C75" s="158" t="s">
        <v>39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7">
        <v>0</v>
      </c>
      <c r="J75" s="197">
        <v>0</v>
      </c>
      <c r="K75" s="197">
        <v>0</v>
      </c>
      <c r="L75" s="197">
        <v>0</v>
      </c>
      <c r="M75" s="197">
        <v>0</v>
      </c>
    </row>
    <row r="76" spans="1:13" s="94" customFormat="1" ht="15.75">
      <c r="A76" s="195" t="s">
        <v>162</v>
      </c>
      <c r="B76" s="242" t="s">
        <v>161</v>
      </c>
      <c r="C76" s="158" t="s">
        <v>39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7">
        <v>0</v>
      </c>
      <c r="J76" s="197">
        <v>0</v>
      </c>
      <c r="K76" s="197">
        <v>0</v>
      </c>
      <c r="L76" s="197">
        <v>0</v>
      </c>
      <c r="M76" s="197">
        <v>0</v>
      </c>
    </row>
    <row r="77" spans="1:13" s="94" customFormat="1" ht="47.25">
      <c r="A77" s="195" t="s">
        <v>163</v>
      </c>
      <c r="B77" s="259" t="s">
        <v>164</v>
      </c>
      <c r="C77" s="158" t="s">
        <v>39</v>
      </c>
      <c r="D77" s="197">
        <v>0</v>
      </c>
      <c r="E77" s="197">
        <v>0</v>
      </c>
      <c r="F77" s="197">
        <v>0</v>
      </c>
      <c r="G77" s="197">
        <v>0</v>
      </c>
      <c r="H77" s="197">
        <v>0</v>
      </c>
      <c r="I77" s="197">
        <v>0</v>
      </c>
      <c r="J77" s="197">
        <v>0</v>
      </c>
      <c r="K77" s="197">
        <v>0</v>
      </c>
      <c r="L77" s="197">
        <v>0</v>
      </c>
      <c r="M77" s="197">
        <v>0</v>
      </c>
    </row>
    <row r="78" spans="1:13" s="94" customFormat="1" ht="47.25">
      <c r="A78" s="195" t="s">
        <v>165</v>
      </c>
      <c r="B78" s="259" t="s">
        <v>166</v>
      </c>
      <c r="C78" s="158" t="s">
        <v>39</v>
      </c>
      <c r="D78" s="197">
        <v>0</v>
      </c>
      <c r="E78" s="197">
        <v>0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  <c r="K78" s="197">
        <v>0</v>
      </c>
      <c r="L78" s="197">
        <v>0</v>
      </c>
      <c r="M78" s="197">
        <v>0</v>
      </c>
    </row>
    <row r="79" spans="1:13" s="94" customFormat="1" ht="47.25">
      <c r="A79" s="195" t="s">
        <v>167</v>
      </c>
      <c r="B79" s="259" t="s">
        <v>168</v>
      </c>
      <c r="C79" s="158" t="s">
        <v>39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0</v>
      </c>
      <c r="M79" s="197">
        <v>0</v>
      </c>
    </row>
    <row r="80" spans="1:13" s="94" customFormat="1" ht="15.75">
      <c r="A80" s="195" t="s">
        <v>169</v>
      </c>
      <c r="B80" s="242" t="s">
        <v>170</v>
      </c>
      <c r="C80" s="158" t="s">
        <v>39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</row>
    <row r="81" spans="1:13" s="94" customFormat="1" ht="31.5">
      <c r="A81" s="195" t="s">
        <v>171</v>
      </c>
      <c r="B81" s="242" t="s">
        <v>172</v>
      </c>
      <c r="C81" s="158" t="s">
        <v>39</v>
      </c>
      <c r="D81" s="197">
        <v>0</v>
      </c>
      <c r="E81" s="197">
        <v>0</v>
      </c>
      <c r="F81" s="197">
        <v>0</v>
      </c>
      <c r="G81" s="197">
        <v>0</v>
      </c>
      <c r="H81" s="197">
        <v>0</v>
      </c>
      <c r="I81" s="197">
        <v>0</v>
      </c>
      <c r="J81" s="197">
        <v>0</v>
      </c>
      <c r="K81" s="197">
        <v>0</v>
      </c>
      <c r="L81" s="197">
        <v>0</v>
      </c>
      <c r="M81" s="197">
        <v>0</v>
      </c>
    </row>
    <row r="82" spans="1:13" s="94" customFormat="1" ht="47.25">
      <c r="A82" s="195" t="s">
        <v>173</v>
      </c>
      <c r="B82" s="242" t="s">
        <v>174</v>
      </c>
      <c r="C82" s="158" t="s">
        <v>39</v>
      </c>
      <c r="D82" s="197">
        <v>0</v>
      </c>
      <c r="E82" s="197">
        <v>0</v>
      </c>
      <c r="F82" s="197">
        <v>0</v>
      </c>
      <c r="G82" s="197">
        <v>0</v>
      </c>
      <c r="H82" s="197">
        <v>0</v>
      </c>
      <c r="I82" s="197">
        <v>0</v>
      </c>
      <c r="J82" s="197">
        <v>0</v>
      </c>
      <c r="K82" s="197">
        <v>0</v>
      </c>
      <c r="L82" s="197">
        <v>0</v>
      </c>
      <c r="M82" s="197">
        <v>0</v>
      </c>
    </row>
    <row r="83" spans="1:13" s="94" customFormat="1" ht="31.5">
      <c r="A83" s="195" t="s">
        <v>175</v>
      </c>
      <c r="B83" s="260" t="s">
        <v>176</v>
      </c>
      <c r="C83" s="158" t="s">
        <v>39</v>
      </c>
      <c r="D83" s="197">
        <v>0</v>
      </c>
      <c r="E83" s="197">
        <v>0</v>
      </c>
      <c r="F83" s="197">
        <v>0</v>
      </c>
      <c r="G83" s="197">
        <v>0</v>
      </c>
      <c r="H83" s="197">
        <v>0</v>
      </c>
      <c r="I83" s="197">
        <v>0</v>
      </c>
      <c r="J83" s="197">
        <v>0</v>
      </c>
      <c r="K83" s="197">
        <v>0</v>
      </c>
      <c r="L83" s="197">
        <v>0</v>
      </c>
      <c r="M83" s="220">
        <v>11.360001536</v>
      </c>
    </row>
    <row r="84" spans="1:13" s="94" customFormat="1" ht="31.5">
      <c r="A84" s="195" t="s">
        <v>177</v>
      </c>
      <c r="B84" s="260" t="s">
        <v>178</v>
      </c>
      <c r="C84" s="158" t="s">
        <v>39</v>
      </c>
      <c r="D84" s="197">
        <v>0</v>
      </c>
      <c r="E84" s="197">
        <v>0</v>
      </c>
      <c r="F84" s="197">
        <v>0</v>
      </c>
      <c r="G84" s="197">
        <v>0</v>
      </c>
      <c r="H84" s="197">
        <v>0</v>
      </c>
      <c r="I84" s="197">
        <v>0</v>
      </c>
      <c r="J84" s="197">
        <v>0</v>
      </c>
      <c r="K84" s="197">
        <v>0</v>
      </c>
      <c r="L84" s="197">
        <v>0</v>
      </c>
      <c r="M84" s="220">
        <v>18.9457632</v>
      </c>
    </row>
    <row r="85" spans="1:13" s="94" customFormat="1" ht="15.75">
      <c r="A85" s="195" t="s">
        <v>179</v>
      </c>
      <c r="B85" s="242" t="s">
        <v>180</v>
      </c>
      <c r="C85" s="158" t="s">
        <v>39</v>
      </c>
      <c r="D85" s="197">
        <v>0</v>
      </c>
      <c r="E85" s="197">
        <v>0</v>
      </c>
      <c r="F85" s="197">
        <v>0</v>
      </c>
      <c r="G85" s="197">
        <v>0</v>
      </c>
      <c r="H85" s="197">
        <v>0</v>
      </c>
      <c r="I85" s="197">
        <v>0</v>
      </c>
      <c r="J85" s="197">
        <v>0</v>
      </c>
      <c r="K85" s="197">
        <v>0</v>
      </c>
      <c r="L85" s="197">
        <v>0</v>
      </c>
      <c r="M85" s="197">
        <v>0</v>
      </c>
    </row>
    <row r="86" spans="1:13" s="94" customFormat="1" ht="15.75">
      <c r="A86" s="195" t="s">
        <v>181</v>
      </c>
      <c r="B86" s="242" t="s">
        <v>182</v>
      </c>
      <c r="C86" s="158" t="s">
        <v>39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197">
        <v>0</v>
      </c>
      <c r="J86" s="197">
        <v>0</v>
      </c>
      <c r="K86" s="197">
        <v>0</v>
      </c>
      <c r="L86" s="197">
        <v>0</v>
      </c>
      <c r="M86" s="197">
        <v>0</v>
      </c>
    </row>
    <row r="87" spans="1:13" s="94" customFormat="1" ht="15.75">
      <c r="A87" s="195" t="s">
        <v>183</v>
      </c>
      <c r="B87" s="242" t="s">
        <v>184</v>
      </c>
      <c r="C87" s="158" t="s">
        <v>39</v>
      </c>
      <c r="D87" s="197">
        <v>0</v>
      </c>
      <c r="E87" s="197">
        <v>0</v>
      </c>
      <c r="F87" s="197">
        <v>0</v>
      </c>
      <c r="G87" s="197">
        <v>0</v>
      </c>
      <c r="H87" s="197">
        <v>0</v>
      </c>
      <c r="I87" s="197">
        <v>0</v>
      </c>
      <c r="J87" s="197">
        <v>0</v>
      </c>
      <c r="K87" s="197">
        <v>0</v>
      </c>
      <c r="L87" s="197">
        <v>0</v>
      </c>
      <c r="M87" s="197">
        <v>0</v>
      </c>
    </row>
    <row r="88" spans="1:13" s="94" customFormat="1" ht="31.5">
      <c r="A88" s="195" t="s">
        <v>185</v>
      </c>
      <c r="B88" s="259" t="s">
        <v>186</v>
      </c>
      <c r="C88" s="158" t="s">
        <v>39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7">
        <v>0</v>
      </c>
      <c r="J88" s="197">
        <v>0</v>
      </c>
      <c r="K88" s="197">
        <v>0</v>
      </c>
      <c r="L88" s="197">
        <v>0</v>
      </c>
      <c r="M88" s="197">
        <v>0</v>
      </c>
    </row>
    <row r="89" spans="1:13" s="94" customFormat="1" ht="15.75">
      <c r="A89" s="195" t="s">
        <v>187</v>
      </c>
      <c r="B89" s="273" t="s">
        <v>188</v>
      </c>
      <c r="C89" s="158" t="s">
        <v>39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197">
        <v>0</v>
      </c>
      <c r="K89" s="197">
        <v>0</v>
      </c>
      <c r="L89" s="197">
        <v>0</v>
      </c>
      <c r="M89" s="197">
        <v>0</v>
      </c>
    </row>
    <row r="90" spans="1:13" s="94" customFormat="1" ht="15.75">
      <c r="A90" s="195" t="s">
        <v>189</v>
      </c>
      <c r="B90" s="273" t="s">
        <v>190</v>
      </c>
      <c r="C90" s="158" t="s">
        <v>39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</row>
    <row r="91" spans="1:13" s="94" customFormat="1" ht="85.5" customHeight="1">
      <c r="A91" s="195" t="s">
        <v>191</v>
      </c>
      <c r="B91" s="273" t="s">
        <v>192</v>
      </c>
      <c r="C91" s="158" t="s">
        <v>39</v>
      </c>
      <c r="D91" s="197">
        <v>0</v>
      </c>
      <c r="E91" s="197">
        <v>0</v>
      </c>
      <c r="F91" s="197">
        <v>0</v>
      </c>
      <c r="G91" s="197">
        <v>0</v>
      </c>
      <c r="H91" s="197">
        <v>0</v>
      </c>
      <c r="I91" s="197">
        <v>0</v>
      </c>
      <c r="J91" s="197">
        <v>0</v>
      </c>
      <c r="K91" s="197">
        <v>0</v>
      </c>
      <c r="L91" s="197">
        <v>0</v>
      </c>
      <c r="M91" s="197">
        <v>0</v>
      </c>
    </row>
    <row r="94" spans="2:9" s="24" customFormat="1" ht="15.75">
      <c r="B94" s="369"/>
      <c r="C94" s="369"/>
      <c r="E94" s="25"/>
      <c r="F94" s="25"/>
      <c r="G94" s="25"/>
      <c r="H94" s="25"/>
      <c r="I94" s="25"/>
    </row>
    <row r="95" spans="2:9" s="24" customFormat="1" ht="15">
      <c r="B95" s="25"/>
      <c r="C95" s="25"/>
      <c r="D95" s="25"/>
      <c r="E95" s="25"/>
      <c r="F95" s="25"/>
      <c r="G95" s="25"/>
      <c r="H95" s="25"/>
      <c r="I95" s="25"/>
    </row>
    <row r="96" spans="2:9" s="24" customFormat="1" ht="15">
      <c r="B96" s="25"/>
      <c r="C96" s="25"/>
      <c r="D96" s="25"/>
      <c r="E96" s="25"/>
      <c r="F96" s="25"/>
      <c r="G96" s="25"/>
      <c r="H96" s="25"/>
      <c r="I96" s="25"/>
    </row>
    <row r="97" spans="2:9" s="24" customFormat="1" ht="15">
      <c r="B97" s="25"/>
      <c r="C97" s="25"/>
      <c r="D97" s="25"/>
      <c r="E97" s="25"/>
      <c r="F97" s="25"/>
      <c r="G97" s="25"/>
      <c r="H97" s="25"/>
      <c r="I97" s="25"/>
    </row>
    <row r="98" spans="2:9" s="24" customFormat="1" ht="15.75">
      <c r="B98" s="27"/>
      <c r="C98" s="27"/>
      <c r="D98" s="274"/>
      <c r="E98" s="274"/>
      <c r="F98" s="274"/>
      <c r="G98" s="274"/>
      <c r="H98" s="25"/>
      <c r="I98" s="25"/>
    </row>
    <row r="99" spans="2:9" s="24" customFormat="1" ht="15">
      <c r="B99" s="25"/>
      <c r="C99" s="25"/>
      <c r="D99" s="25"/>
      <c r="E99" s="25"/>
      <c r="F99" s="25"/>
      <c r="G99" s="25"/>
      <c r="H99" s="25"/>
      <c r="I99" s="25"/>
    </row>
  </sheetData>
  <sheetProtection/>
  <mergeCells count="16">
    <mergeCell ref="A7:M7"/>
    <mergeCell ref="A8:M8"/>
    <mergeCell ref="A9:M9"/>
    <mergeCell ref="B94:C94"/>
    <mergeCell ref="A10:A12"/>
    <mergeCell ref="B10:B12"/>
    <mergeCell ref="C10:C12"/>
    <mergeCell ref="E11:H11"/>
    <mergeCell ref="D10:M10"/>
    <mergeCell ref="L1:M1"/>
    <mergeCell ref="D2:M2"/>
    <mergeCell ref="O2:AA2"/>
    <mergeCell ref="Z3:AA3"/>
    <mergeCell ref="A6:M6"/>
    <mergeCell ref="A4:M4"/>
    <mergeCell ref="A5:M5"/>
  </mergeCells>
  <printOptions/>
  <pageMargins left="0.75" right="0.75" top="1" bottom="1" header="0.5" footer="0.5"/>
  <pageSetup horizontalDpi="600" verticalDpi="600" orientation="portrait" paperSize="9" scale="25" r:id="rId1"/>
  <rowBreaks count="1" manualBreakCount="1">
    <brk id="6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</sheetPr>
  <dimension ref="A1:AA99"/>
  <sheetViews>
    <sheetView view="pageBreakPreview" zoomScale="60" zoomScaleNormal="50" zoomScalePageLayoutView="0" workbookViewId="0" topLeftCell="A31">
      <selection activeCell="C42" sqref="C42"/>
    </sheetView>
  </sheetViews>
  <sheetFormatPr defaultColWidth="9.140625" defaultRowHeight="15"/>
  <cols>
    <col min="1" max="1" width="12.421875" style="94" customWidth="1"/>
    <col min="2" max="2" width="73.140625" style="94" customWidth="1"/>
    <col min="3" max="3" width="15.421875" style="94" customWidth="1"/>
    <col min="4" max="4" width="19.8515625" style="94" customWidth="1"/>
    <col min="5" max="8" width="9.28125" style="94" customWidth="1"/>
    <col min="9" max="9" width="19.57421875" style="94" customWidth="1"/>
    <col min="10" max="10" width="19.140625" style="94" customWidth="1"/>
    <col min="11" max="11" width="22.140625" style="94" customWidth="1"/>
    <col min="12" max="12" width="25.421875" style="94" customWidth="1"/>
    <col min="13" max="13" width="19.57421875" style="94" customWidth="1"/>
    <col min="14" max="16384" width="9.140625" style="94" customWidth="1"/>
  </cols>
  <sheetData>
    <row r="1" spans="12:24" ht="18.75">
      <c r="L1" s="347" t="s">
        <v>545</v>
      </c>
      <c r="M1" s="347"/>
      <c r="N1" s="251"/>
      <c r="Q1" s="221"/>
      <c r="R1" s="221"/>
      <c r="S1" s="250"/>
      <c r="T1" s="250"/>
      <c r="U1" s="250"/>
      <c r="V1" s="250"/>
      <c r="W1" s="250"/>
      <c r="X1" s="250"/>
    </row>
    <row r="2" spans="4:27" ht="18.75">
      <c r="D2" s="359" t="s">
        <v>557</v>
      </c>
      <c r="E2" s="359"/>
      <c r="F2" s="359"/>
      <c r="G2" s="359"/>
      <c r="H2" s="359"/>
      <c r="I2" s="359"/>
      <c r="J2" s="359"/>
      <c r="K2" s="359"/>
      <c r="L2" s="359"/>
      <c r="M2" s="359"/>
      <c r="N2" s="122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2:27" ht="18.75">
      <c r="L3" s="95"/>
      <c r="M3" s="95"/>
      <c r="N3" s="95"/>
      <c r="O3" s="95"/>
      <c r="P3" s="95"/>
      <c r="Z3" s="360"/>
      <c r="AA3" s="360"/>
    </row>
    <row r="4" spans="1:27" ht="18.75">
      <c r="A4" s="349" t="s">
        <v>489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8.75">
      <c r="A5" s="349" t="s">
        <v>507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>
      <c r="A6" s="349" t="s">
        <v>512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13" ht="21.75" customHeight="1">
      <c r="A7" s="349" t="s">
        <v>491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6" customHeight="1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26" s="95" customFormat="1" ht="15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13" s="137" customFormat="1" ht="33.75" customHeight="1">
      <c r="A10" s="370" t="s">
        <v>14</v>
      </c>
      <c r="B10" s="361" t="s">
        <v>15</v>
      </c>
      <c r="C10" s="361" t="s">
        <v>193</v>
      </c>
      <c r="D10" s="364" t="s">
        <v>541</v>
      </c>
      <c r="E10" s="365"/>
      <c r="F10" s="365"/>
      <c r="G10" s="365"/>
      <c r="H10" s="365"/>
      <c r="I10" s="365"/>
      <c r="J10" s="365"/>
      <c r="K10" s="365"/>
      <c r="L10" s="365"/>
      <c r="M10" s="366"/>
    </row>
    <row r="11" spans="1:13" ht="205.5" customHeight="1">
      <c r="A11" s="370"/>
      <c r="B11" s="362"/>
      <c r="C11" s="362"/>
      <c r="D11" s="229" t="s">
        <v>216</v>
      </c>
      <c r="E11" s="364" t="s">
        <v>217</v>
      </c>
      <c r="F11" s="365"/>
      <c r="G11" s="365"/>
      <c r="H11" s="366"/>
      <c r="I11" s="229" t="s">
        <v>218</v>
      </c>
      <c r="J11" s="229" t="s">
        <v>219</v>
      </c>
      <c r="K11" s="229" t="s">
        <v>220</v>
      </c>
      <c r="L11" s="229" t="s">
        <v>221</v>
      </c>
      <c r="M11" s="229" t="s">
        <v>222</v>
      </c>
    </row>
    <row r="12" spans="1:13" ht="192" customHeight="1">
      <c r="A12" s="370"/>
      <c r="B12" s="363"/>
      <c r="C12" s="363"/>
      <c r="D12" s="267" t="s">
        <v>223</v>
      </c>
      <c r="E12" s="267" t="s">
        <v>224</v>
      </c>
      <c r="F12" s="267" t="s">
        <v>245</v>
      </c>
      <c r="G12" s="267" t="s">
        <v>226</v>
      </c>
      <c r="H12" s="267" t="s">
        <v>227</v>
      </c>
      <c r="I12" s="267" t="s">
        <v>228</v>
      </c>
      <c r="J12" s="267" t="s">
        <v>228</v>
      </c>
      <c r="K12" s="267" t="s">
        <v>228</v>
      </c>
      <c r="L12" s="267" t="s">
        <v>229</v>
      </c>
      <c r="M12" s="267" t="s">
        <v>229</v>
      </c>
    </row>
    <row r="13" spans="1:13" s="198" customFormat="1" ht="15.75">
      <c r="A13" s="275">
        <v>1</v>
      </c>
      <c r="B13" s="276">
        <v>2</v>
      </c>
      <c r="C13" s="275">
        <v>3</v>
      </c>
      <c r="D13" s="277" t="s">
        <v>231</v>
      </c>
      <c r="E13" s="277" t="s">
        <v>233</v>
      </c>
      <c r="F13" s="277" t="s">
        <v>234</v>
      </c>
      <c r="G13" s="277" t="s">
        <v>235</v>
      </c>
      <c r="H13" s="277" t="s">
        <v>236</v>
      </c>
      <c r="I13" s="277" t="s">
        <v>237</v>
      </c>
      <c r="J13" s="277" t="s">
        <v>238</v>
      </c>
      <c r="K13" s="277" t="s">
        <v>239</v>
      </c>
      <c r="L13" s="277" t="s">
        <v>240</v>
      </c>
      <c r="M13" s="277" t="s">
        <v>241</v>
      </c>
    </row>
    <row r="14" spans="1:13" s="189" customFormat="1" ht="15.75">
      <c r="A14" s="68" t="s">
        <v>36</v>
      </c>
      <c r="B14" s="69" t="s">
        <v>37</v>
      </c>
      <c r="C14" s="70" t="s">
        <v>38</v>
      </c>
      <c r="D14" s="71">
        <v>0</v>
      </c>
      <c r="E14" s="71">
        <v>4.523</v>
      </c>
      <c r="F14" s="71">
        <v>0</v>
      </c>
      <c r="G14" s="71">
        <v>77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f>M20</f>
        <v>10.032921600000002</v>
      </c>
    </row>
    <row r="15" spans="1:13" s="189" customFormat="1" ht="15.75">
      <c r="A15" s="68" t="s">
        <v>40</v>
      </c>
      <c r="B15" s="69" t="s">
        <v>41</v>
      </c>
      <c r="C15" s="70" t="s">
        <v>38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</row>
    <row r="16" spans="1:13" s="189" customFormat="1" ht="15.75">
      <c r="A16" s="68" t="s">
        <v>42</v>
      </c>
      <c r="B16" s="69" t="s">
        <v>43</v>
      </c>
      <c r="C16" s="70" t="s">
        <v>38</v>
      </c>
      <c r="D16" s="71">
        <v>0</v>
      </c>
      <c r="E16" s="71">
        <v>4.523</v>
      </c>
      <c r="F16" s="71">
        <v>0</v>
      </c>
      <c r="G16" s="71">
        <v>77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</row>
    <row r="17" spans="1:13" s="189" customFormat="1" ht="47.25">
      <c r="A17" s="68" t="s">
        <v>44</v>
      </c>
      <c r="B17" s="69" t="s">
        <v>45</v>
      </c>
      <c r="C17" s="70" t="s">
        <v>38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3" s="189" customFormat="1" ht="31.5">
      <c r="A18" s="68" t="s">
        <v>46</v>
      </c>
      <c r="B18" s="69" t="s">
        <v>47</v>
      </c>
      <c r="C18" s="70" t="s">
        <v>38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3" s="189" customFormat="1" ht="31.5">
      <c r="A19" s="68" t="s">
        <v>48</v>
      </c>
      <c r="B19" s="69" t="s">
        <v>49</v>
      </c>
      <c r="C19" s="70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</row>
    <row r="20" spans="1:13" s="189" customFormat="1" ht="15.75">
      <c r="A20" s="68" t="s">
        <v>50</v>
      </c>
      <c r="B20" s="69" t="s">
        <v>51</v>
      </c>
      <c r="C20" s="70" t="s">
        <v>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f>M72</f>
        <v>10.032921600000002</v>
      </c>
    </row>
    <row r="21" spans="1:13" s="189" customFormat="1" ht="31.5">
      <c r="A21" s="68" t="s">
        <v>52</v>
      </c>
      <c r="B21" s="69" t="s">
        <v>53</v>
      </c>
      <c r="C21" s="70" t="s">
        <v>38</v>
      </c>
      <c r="D21" s="71">
        <v>0</v>
      </c>
      <c r="E21" s="71">
        <v>4.523</v>
      </c>
      <c r="F21" s="71">
        <v>0</v>
      </c>
      <c r="G21" s="71">
        <v>77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</row>
    <row r="22" spans="1:13" s="189" customFormat="1" ht="47.25">
      <c r="A22" s="68" t="s">
        <v>54</v>
      </c>
      <c r="B22" s="69" t="s">
        <v>55</v>
      </c>
      <c r="C22" s="70" t="s">
        <v>38</v>
      </c>
      <c r="D22" s="71">
        <v>0</v>
      </c>
      <c r="E22" s="71">
        <v>0</v>
      </c>
      <c r="F22" s="71">
        <v>0</v>
      </c>
      <c r="G22" s="71">
        <v>77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</row>
    <row r="23" spans="1:13" s="189" customFormat="1" ht="31.5">
      <c r="A23" s="68" t="s">
        <v>56</v>
      </c>
      <c r="B23" s="69" t="s">
        <v>57</v>
      </c>
      <c r="C23" s="70" t="s">
        <v>38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</row>
    <row r="24" spans="1:13" s="189" customFormat="1" ht="69" customHeight="1">
      <c r="A24" s="68" t="s">
        <v>58</v>
      </c>
      <c r="B24" s="69" t="s">
        <v>59</v>
      </c>
      <c r="C24" s="70" t="s">
        <v>38</v>
      </c>
      <c r="D24" s="71">
        <v>0</v>
      </c>
      <c r="E24" s="71">
        <v>0</v>
      </c>
      <c r="F24" s="71">
        <v>0</v>
      </c>
      <c r="G24" s="71">
        <v>77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</row>
    <row r="25" spans="1:13" s="189" customFormat="1" ht="31.5" customHeight="1">
      <c r="A25" s="68" t="s">
        <v>60</v>
      </c>
      <c r="B25" s="172" t="s">
        <v>61</v>
      </c>
      <c r="C25" s="70" t="s">
        <v>38</v>
      </c>
      <c r="D25" s="190">
        <v>0</v>
      </c>
      <c r="E25" s="190">
        <v>0</v>
      </c>
      <c r="F25" s="190">
        <v>0</v>
      </c>
      <c r="G25" s="190">
        <v>77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</row>
    <row r="26" spans="1:13" s="198" customFormat="1" ht="59.25" customHeight="1">
      <c r="A26" s="195" t="s">
        <v>62</v>
      </c>
      <c r="B26" s="232" t="s">
        <v>63</v>
      </c>
      <c r="C26" s="158" t="s">
        <v>39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</row>
    <row r="27" spans="1:13" s="198" customFormat="1" ht="50.25" customHeight="1">
      <c r="A27" s="195" t="s">
        <v>64</v>
      </c>
      <c r="B27" s="232" t="s">
        <v>65</v>
      </c>
      <c r="C27" s="158" t="s">
        <v>39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</row>
    <row r="28" spans="1:13" s="198" customFormat="1" ht="42.75" customHeight="1">
      <c r="A28" s="195" t="s">
        <v>66</v>
      </c>
      <c r="B28" s="232" t="s">
        <v>67</v>
      </c>
      <c r="C28" s="158" t="s">
        <v>39</v>
      </c>
      <c r="D28" s="197">
        <v>0</v>
      </c>
      <c r="E28" s="197">
        <v>0</v>
      </c>
      <c r="F28" s="197">
        <v>0</v>
      </c>
      <c r="G28" s="197">
        <v>42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</row>
    <row r="29" spans="1:13" s="198" customFormat="1" ht="70.5" customHeight="1">
      <c r="A29" s="195" t="s">
        <v>68</v>
      </c>
      <c r="B29" s="232" t="s">
        <v>212</v>
      </c>
      <c r="C29" s="158" t="s">
        <v>39</v>
      </c>
      <c r="D29" s="197">
        <v>0</v>
      </c>
      <c r="E29" s="197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</row>
    <row r="30" spans="1:13" s="198" customFormat="1" ht="63.75" customHeight="1">
      <c r="A30" s="195" t="s">
        <v>70</v>
      </c>
      <c r="B30" s="232" t="s">
        <v>213</v>
      </c>
      <c r="C30" s="158" t="s">
        <v>39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</row>
    <row r="31" spans="1:13" s="198" customFormat="1" ht="47.25" customHeight="1">
      <c r="A31" s="195" t="s">
        <v>72</v>
      </c>
      <c r="B31" s="232" t="s">
        <v>73</v>
      </c>
      <c r="C31" s="158" t="s">
        <v>39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</row>
    <row r="32" spans="1:13" s="198" customFormat="1" ht="36.75" customHeight="1">
      <c r="A32" s="195" t="s">
        <v>74</v>
      </c>
      <c r="B32" s="232" t="s">
        <v>75</v>
      </c>
      <c r="C32" s="158" t="s">
        <v>39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</row>
    <row r="33" spans="1:13" s="198" customFormat="1" ht="37.5" customHeight="1">
      <c r="A33" s="195" t="s">
        <v>76</v>
      </c>
      <c r="B33" s="232" t="s">
        <v>77</v>
      </c>
      <c r="C33" s="158" t="s">
        <v>39</v>
      </c>
      <c r="D33" s="197">
        <v>0</v>
      </c>
      <c r="E33" s="197">
        <v>0</v>
      </c>
      <c r="F33" s="197">
        <v>0</v>
      </c>
      <c r="G33" s="197">
        <v>35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</row>
    <row r="34" spans="1:13" s="198" customFormat="1" ht="37.5" customHeight="1">
      <c r="A34" s="195" t="s">
        <v>78</v>
      </c>
      <c r="B34" s="232" t="s">
        <v>79</v>
      </c>
      <c r="C34" s="158" t="s">
        <v>39</v>
      </c>
      <c r="D34" s="197">
        <v>0</v>
      </c>
      <c r="E34" s="197">
        <v>0</v>
      </c>
      <c r="F34" s="197">
        <v>0</v>
      </c>
      <c r="G34" s="197">
        <v>0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</row>
    <row r="35" spans="1:13" s="198" customFormat="1" ht="66.75" customHeight="1">
      <c r="A35" s="195" t="s">
        <v>80</v>
      </c>
      <c r="B35" s="232" t="s">
        <v>214</v>
      </c>
      <c r="C35" s="158" t="s">
        <v>39</v>
      </c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</row>
    <row r="36" spans="1:13" s="189" customFormat="1" ht="33" customHeight="1">
      <c r="A36" s="68" t="s">
        <v>82</v>
      </c>
      <c r="B36" s="172" t="s">
        <v>83</v>
      </c>
      <c r="C36" s="70" t="s">
        <v>38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</row>
    <row r="37" spans="1:13" s="198" customFormat="1" ht="18.75" customHeight="1">
      <c r="A37" s="195" t="s">
        <v>84</v>
      </c>
      <c r="B37" s="232" t="s">
        <v>85</v>
      </c>
      <c r="C37" s="158" t="s">
        <v>39</v>
      </c>
      <c r="D37" s="197">
        <v>0</v>
      </c>
      <c r="E37" s="197">
        <v>0</v>
      </c>
      <c r="F37" s="197">
        <v>0</v>
      </c>
      <c r="G37" s="197">
        <v>0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</row>
    <row r="38" spans="1:13" s="198" customFormat="1" ht="19.5" customHeight="1">
      <c r="A38" s="195" t="s">
        <v>86</v>
      </c>
      <c r="B38" s="232" t="s">
        <v>87</v>
      </c>
      <c r="C38" s="158" t="s">
        <v>39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s="198" customFormat="1" ht="21.75" customHeight="1">
      <c r="A39" s="195" t="s">
        <v>88</v>
      </c>
      <c r="B39" s="232" t="s">
        <v>89</v>
      </c>
      <c r="C39" s="158" t="s">
        <v>39</v>
      </c>
      <c r="D39" s="197">
        <v>0</v>
      </c>
      <c r="E39" s="197">
        <v>0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</row>
    <row r="40" spans="1:13" s="198" customFormat="1" ht="37.5" customHeight="1">
      <c r="A40" s="195" t="s">
        <v>90</v>
      </c>
      <c r="B40" s="232" t="s">
        <v>91</v>
      </c>
      <c r="C40" s="158" t="s">
        <v>39</v>
      </c>
      <c r="D40" s="197">
        <v>0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</row>
    <row r="41" spans="1:13" s="198" customFormat="1" ht="32.25" customHeight="1">
      <c r="A41" s="195" t="s">
        <v>92</v>
      </c>
      <c r="B41" s="232" t="s">
        <v>93</v>
      </c>
      <c r="C41" s="158" t="s">
        <v>39</v>
      </c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</row>
    <row r="42" spans="1:13" s="198" customFormat="1" ht="30" customHeight="1">
      <c r="A42" s="195" t="s">
        <v>94</v>
      </c>
      <c r="B42" s="232" t="s">
        <v>95</v>
      </c>
      <c r="C42" s="158" t="s">
        <v>39</v>
      </c>
      <c r="D42" s="197">
        <v>0</v>
      </c>
      <c r="E42" s="197">
        <v>0</v>
      </c>
      <c r="F42" s="197">
        <v>0</v>
      </c>
      <c r="G42" s="197">
        <v>0</v>
      </c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</row>
    <row r="43" spans="1:13" s="189" customFormat="1" ht="31.5">
      <c r="A43" s="68" t="s">
        <v>96</v>
      </c>
      <c r="B43" s="69" t="s">
        <v>97</v>
      </c>
      <c r="C43" s="70" t="s">
        <v>38</v>
      </c>
      <c r="D43" s="191">
        <v>0</v>
      </c>
      <c r="E43" s="191">
        <v>4.523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</row>
    <row r="44" spans="1:13" s="189" customFormat="1" ht="15.75">
      <c r="A44" s="68" t="s">
        <v>98</v>
      </c>
      <c r="B44" s="69" t="s">
        <v>99</v>
      </c>
      <c r="C44" s="70" t="s">
        <v>38</v>
      </c>
      <c r="D44" s="191">
        <v>0</v>
      </c>
      <c r="E44" s="191">
        <v>4.523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1">
        <v>0</v>
      </c>
      <c r="M44" s="191">
        <v>0</v>
      </c>
    </row>
    <row r="45" spans="1:13" s="189" customFormat="1" ht="15.75">
      <c r="A45" s="68" t="s">
        <v>100</v>
      </c>
      <c r="B45" s="177" t="s">
        <v>101</v>
      </c>
      <c r="C45" s="70" t="s">
        <v>38</v>
      </c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</row>
    <row r="46" spans="1:13" s="198" customFormat="1" ht="15.75">
      <c r="A46" s="195" t="s">
        <v>102</v>
      </c>
      <c r="B46" s="196" t="s">
        <v>103</v>
      </c>
      <c r="C46" s="158" t="s">
        <v>39</v>
      </c>
      <c r="D46" s="197">
        <v>0</v>
      </c>
      <c r="E46" s="197">
        <v>0</v>
      </c>
      <c r="F46" s="197">
        <v>0</v>
      </c>
      <c r="G46" s="197">
        <v>0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M46" s="197">
        <v>0</v>
      </c>
    </row>
    <row r="47" spans="1:13" s="198" customFormat="1" ht="31.5">
      <c r="A47" s="195" t="s">
        <v>104</v>
      </c>
      <c r="B47" s="196" t="s">
        <v>105</v>
      </c>
      <c r="C47" s="158" t="s">
        <v>39</v>
      </c>
      <c r="D47" s="197">
        <v>0</v>
      </c>
      <c r="E47" s="197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7">
        <v>0</v>
      </c>
    </row>
    <row r="48" spans="1:13" s="189" customFormat="1" ht="15.75">
      <c r="A48" s="68" t="s">
        <v>106</v>
      </c>
      <c r="B48" s="177" t="s">
        <v>107</v>
      </c>
      <c r="C48" s="70" t="s">
        <v>38</v>
      </c>
      <c r="D48" s="190">
        <v>0</v>
      </c>
      <c r="E48" s="190">
        <v>4.523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</row>
    <row r="49" spans="1:13" s="198" customFormat="1" ht="15.75">
      <c r="A49" s="195" t="s">
        <v>108</v>
      </c>
      <c r="B49" s="196" t="s">
        <v>246</v>
      </c>
      <c r="C49" s="158" t="s">
        <v>39</v>
      </c>
      <c r="D49" s="197">
        <v>0</v>
      </c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0</v>
      </c>
    </row>
    <row r="50" spans="1:13" s="198" customFormat="1" ht="15.75">
      <c r="A50" s="195" t="s">
        <v>110</v>
      </c>
      <c r="B50" s="244" t="s">
        <v>111</v>
      </c>
      <c r="C50" s="158" t="s">
        <v>39</v>
      </c>
      <c r="D50" s="197">
        <v>0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  <c r="J50" s="197">
        <v>0</v>
      </c>
      <c r="K50" s="197">
        <v>0</v>
      </c>
      <c r="L50" s="197">
        <v>0</v>
      </c>
      <c r="M50" s="197">
        <v>0</v>
      </c>
    </row>
    <row r="51" spans="1:13" s="198" customFormat="1" ht="15.75">
      <c r="A51" s="195" t="s">
        <v>112</v>
      </c>
      <c r="B51" s="196" t="s">
        <v>113</v>
      </c>
      <c r="C51" s="158" t="s">
        <v>39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</row>
    <row r="52" spans="1:13" s="198" customFormat="1" ht="15.75">
      <c r="A52" s="195" t="s">
        <v>114</v>
      </c>
      <c r="B52" s="258" t="s">
        <v>115</v>
      </c>
      <c r="C52" s="158" t="s">
        <v>39</v>
      </c>
      <c r="D52" s="197">
        <v>0</v>
      </c>
      <c r="E52" s="197">
        <v>4.523</v>
      </c>
      <c r="F52" s="197">
        <v>0</v>
      </c>
      <c r="G52" s="197"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</row>
    <row r="53" spans="1:13" s="198" customFormat="1" ht="15.75">
      <c r="A53" s="195" t="s">
        <v>116</v>
      </c>
      <c r="B53" s="196" t="s">
        <v>117</v>
      </c>
      <c r="C53" s="158" t="s">
        <v>39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</row>
    <row r="54" spans="1:13" s="198" customFormat="1" ht="15.75">
      <c r="A54" s="195" t="s">
        <v>118</v>
      </c>
      <c r="B54" s="196" t="s">
        <v>119</v>
      </c>
      <c r="C54" s="158" t="s">
        <v>39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</row>
    <row r="55" spans="1:13" s="189" customFormat="1" ht="31.5">
      <c r="A55" s="68" t="s">
        <v>120</v>
      </c>
      <c r="B55" s="69" t="s">
        <v>121</v>
      </c>
      <c r="C55" s="70" t="s">
        <v>38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</row>
    <row r="56" spans="1:13" s="189" customFormat="1" ht="31.5">
      <c r="A56" s="68" t="s">
        <v>122</v>
      </c>
      <c r="B56" s="69" t="s">
        <v>123</v>
      </c>
      <c r="C56" s="70" t="s">
        <v>38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</row>
    <row r="57" spans="1:13" s="189" customFormat="1" ht="31.5">
      <c r="A57" s="68" t="s">
        <v>124</v>
      </c>
      <c r="B57" s="174" t="s">
        <v>125</v>
      </c>
      <c r="C57" s="70" t="s">
        <v>38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1">
        <v>0</v>
      </c>
      <c r="M57" s="191">
        <v>0</v>
      </c>
    </row>
    <row r="58" spans="1:13" s="198" customFormat="1" ht="15.75">
      <c r="A58" s="195" t="s">
        <v>126</v>
      </c>
      <c r="B58" s="199" t="s">
        <v>127</v>
      </c>
      <c r="C58" s="158" t="s">
        <v>39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</row>
    <row r="59" spans="1:13" s="189" customFormat="1" ht="31.5">
      <c r="A59" s="68" t="s">
        <v>128</v>
      </c>
      <c r="B59" s="174" t="s">
        <v>129</v>
      </c>
      <c r="C59" s="70" t="s">
        <v>38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</row>
    <row r="60" spans="1:13" s="189" customFormat="1" ht="31.5">
      <c r="A60" s="68" t="s">
        <v>130</v>
      </c>
      <c r="B60" s="174" t="s">
        <v>131</v>
      </c>
      <c r="C60" s="70" t="s">
        <v>38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0</v>
      </c>
    </row>
    <row r="61" spans="1:13" s="189" customFormat="1" ht="31.5">
      <c r="A61" s="68" t="s">
        <v>132</v>
      </c>
      <c r="B61" s="174" t="s">
        <v>133</v>
      </c>
      <c r="C61" s="70" t="s">
        <v>38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</row>
    <row r="62" spans="1:13" s="189" customFormat="1" ht="31.5">
      <c r="A62" s="68" t="s">
        <v>134</v>
      </c>
      <c r="B62" s="174" t="s">
        <v>135</v>
      </c>
      <c r="C62" s="70" t="s">
        <v>38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</row>
    <row r="63" spans="1:13" s="198" customFormat="1" ht="15.75">
      <c r="A63" s="195" t="s">
        <v>136</v>
      </c>
      <c r="B63" s="199" t="s">
        <v>215</v>
      </c>
      <c r="C63" s="158" t="s">
        <v>39</v>
      </c>
      <c r="D63" s="197">
        <v>0</v>
      </c>
      <c r="E63" s="197">
        <v>0</v>
      </c>
      <c r="F63" s="197">
        <v>0</v>
      </c>
      <c r="G63" s="197">
        <v>0</v>
      </c>
      <c r="H63" s="197">
        <v>0</v>
      </c>
      <c r="I63" s="197">
        <v>0</v>
      </c>
      <c r="J63" s="197">
        <v>0</v>
      </c>
      <c r="K63" s="197">
        <v>0</v>
      </c>
      <c r="L63" s="197">
        <v>0</v>
      </c>
      <c r="M63" s="197">
        <v>0</v>
      </c>
    </row>
    <row r="64" spans="1:13" s="189" customFormat="1" ht="31.5">
      <c r="A64" s="68" t="s">
        <v>138</v>
      </c>
      <c r="B64" s="174" t="s">
        <v>139</v>
      </c>
      <c r="C64" s="70" t="s">
        <v>38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</row>
    <row r="65" spans="1:13" s="189" customFormat="1" ht="31.5">
      <c r="A65" s="68" t="s">
        <v>140</v>
      </c>
      <c r="B65" s="174" t="s">
        <v>141</v>
      </c>
      <c r="C65" s="70" t="s">
        <v>38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</row>
    <row r="66" spans="1:13" s="189" customFormat="1" ht="31.5">
      <c r="A66" s="68" t="s">
        <v>142</v>
      </c>
      <c r="B66" s="174" t="s">
        <v>143</v>
      </c>
      <c r="C66" s="70" t="s">
        <v>38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0</v>
      </c>
    </row>
    <row r="67" spans="1:13" s="189" customFormat="1" ht="31.5">
      <c r="A67" s="68" t="s">
        <v>144</v>
      </c>
      <c r="B67" s="69" t="s">
        <v>145</v>
      </c>
      <c r="C67" s="70" t="s">
        <v>38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</row>
    <row r="68" spans="1:13" s="189" customFormat="1" ht="47.25">
      <c r="A68" s="68" t="s">
        <v>146</v>
      </c>
      <c r="B68" s="69" t="s">
        <v>147</v>
      </c>
      <c r="C68" s="70" t="s">
        <v>38</v>
      </c>
      <c r="D68" s="191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</row>
    <row r="69" spans="1:13" s="189" customFormat="1" ht="31.5">
      <c r="A69" s="68" t="s">
        <v>148</v>
      </c>
      <c r="B69" s="69" t="s">
        <v>149</v>
      </c>
      <c r="C69" s="70" t="s">
        <v>38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</row>
    <row r="70" spans="1:13" s="198" customFormat="1" ht="31.5">
      <c r="A70" s="195" t="s">
        <v>150</v>
      </c>
      <c r="B70" s="196" t="s">
        <v>151</v>
      </c>
      <c r="C70" s="158" t="s">
        <v>38</v>
      </c>
      <c r="D70" s="197">
        <v>0</v>
      </c>
      <c r="E70" s="197">
        <v>0</v>
      </c>
      <c r="F70" s="197">
        <v>0</v>
      </c>
      <c r="G70" s="197">
        <v>0</v>
      </c>
      <c r="H70" s="197">
        <v>0</v>
      </c>
      <c r="I70" s="197">
        <v>0</v>
      </c>
      <c r="J70" s="197">
        <v>0</v>
      </c>
      <c r="K70" s="197">
        <v>0</v>
      </c>
      <c r="L70" s="197">
        <v>0</v>
      </c>
      <c r="M70" s="197">
        <v>0</v>
      </c>
    </row>
    <row r="71" spans="1:13" s="198" customFormat="1" ht="31.5">
      <c r="A71" s="195" t="s">
        <v>152</v>
      </c>
      <c r="B71" s="229" t="s">
        <v>153</v>
      </c>
      <c r="C71" s="158" t="s">
        <v>38</v>
      </c>
      <c r="D71" s="272">
        <v>0</v>
      </c>
      <c r="E71" s="272">
        <v>0</v>
      </c>
      <c r="F71" s="272">
        <v>0</v>
      </c>
      <c r="G71" s="272">
        <v>0</v>
      </c>
      <c r="H71" s="272">
        <v>0</v>
      </c>
      <c r="I71" s="272">
        <v>0</v>
      </c>
      <c r="J71" s="272">
        <v>0</v>
      </c>
      <c r="K71" s="272">
        <v>0</v>
      </c>
      <c r="L71" s="272">
        <v>0</v>
      </c>
      <c r="M71" s="272">
        <v>0</v>
      </c>
    </row>
    <row r="72" spans="1:13" s="193" customFormat="1" ht="15.75">
      <c r="A72" s="68" t="s">
        <v>154</v>
      </c>
      <c r="B72" s="69" t="s">
        <v>155</v>
      </c>
      <c r="C72" s="70" t="s">
        <v>38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4">
        <f>SUM(M73:M91)</f>
        <v>10.032921600000002</v>
      </c>
    </row>
    <row r="73" spans="1:13" ht="47.25">
      <c r="A73" s="195" t="s">
        <v>156</v>
      </c>
      <c r="B73" s="242" t="s">
        <v>157</v>
      </c>
      <c r="C73" s="158" t="s">
        <v>39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  <c r="M73" s="197">
        <v>0</v>
      </c>
    </row>
    <row r="74" spans="1:13" ht="15.75">
      <c r="A74" s="195" t="s">
        <v>158</v>
      </c>
      <c r="B74" s="242" t="s">
        <v>159</v>
      </c>
      <c r="C74" s="158" t="s">
        <v>39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M74" s="197">
        <v>0</v>
      </c>
    </row>
    <row r="75" spans="1:13" ht="15.75">
      <c r="A75" s="195" t="s">
        <v>160</v>
      </c>
      <c r="B75" s="242" t="s">
        <v>161</v>
      </c>
      <c r="C75" s="158" t="s">
        <v>39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7">
        <v>0</v>
      </c>
      <c r="J75" s="197">
        <v>0</v>
      </c>
      <c r="K75" s="197">
        <v>0</v>
      </c>
      <c r="L75" s="197">
        <v>0</v>
      </c>
      <c r="M75" s="197">
        <v>0</v>
      </c>
    </row>
    <row r="76" spans="1:13" ht="15.75">
      <c r="A76" s="195" t="s">
        <v>162</v>
      </c>
      <c r="B76" s="242" t="s">
        <v>161</v>
      </c>
      <c r="C76" s="158" t="s">
        <v>39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7">
        <v>0</v>
      </c>
      <c r="J76" s="197">
        <v>0</v>
      </c>
      <c r="K76" s="197">
        <v>0</v>
      </c>
      <c r="L76" s="197">
        <v>0</v>
      </c>
      <c r="M76" s="197">
        <v>0</v>
      </c>
    </row>
    <row r="77" spans="1:13" ht="31.5">
      <c r="A77" s="195" t="s">
        <v>163</v>
      </c>
      <c r="B77" s="259" t="s">
        <v>164</v>
      </c>
      <c r="C77" s="158" t="s">
        <v>39</v>
      </c>
      <c r="D77" s="197">
        <v>0</v>
      </c>
      <c r="E77" s="197">
        <v>0</v>
      </c>
      <c r="F77" s="197">
        <v>0</v>
      </c>
      <c r="G77" s="197">
        <v>0</v>
      </c>
      <c r="H77" s="197">
        <v>0</v>
      </c>
      <c r="I77" s="197">
        <v>0</v>
      </c>
      <c r="J77" s="197">
        <v>0</v>
      </c>
      <c r="K77" s="197">
        <v>0</v>
      </c>
      <c r="L77" s="197">
        <v>0</v>
      </c>
      <c r="M77" s="197">
        <v>0</v>
      </c>
    </row>
    <row r="78" spans="1:13" ht="47.25">
      <c r="A78" s="195" t="s">
        <v>165</v>
      </c>
      <c r="B78" s="259" t="s">
        <v>166</v>
      </c>
      <c r="C78" s="158" t="s">
        <v>39</v>
      </c>
      <c r="D78" s="197">
        <v>0</v>
      </c>
      <c r="E78" s="197">
        <v>0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  <c r="K78" s="197">
        <v>0</v>
      </c>
      <c r="L78" s="197">
        <v>0</v>
      </c>
      <c r="M78" s="197">
        <v>0</v>
      </c>
    </row>
    <row r="79" spans="1:13" ht="47.25">
      <c r="A79" s="195" t="s">
        <v>167</v>
      </c>
      <c r="B79" s="259" t="s">
        <v>168</v>
      </c>
      <c r="C79" s="158" t="s">
        <v>39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0</v>
      </c>
      <c r="M79" s="197">
        <v>0</v>
      </c>
    </row>
    <row r="80" spans="1:13" ht="15.75">
      <c r="A80" s="195" t="s">
        <v>169</v>
      </c>
      <c r="B80" s="242" t="s">
        <v>170</v>
      </c>
      <c r="C80" s="158" t="s">
        <v>39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</row>
    <row r="81" spans="1:13" ht="15.75">
      <c r="A81" s="195" t="s">
        <v>171</v>
      </c>
      <c r="B81" s="242" t="s">
        <v>172</v>
      </c>
      <c r="C81" s="158" t="s">
        <v>39</v>
      </c>
      <c r="D81" s="197">
        <v>0</v>
      </c>
      <c r="E81" s="197">
        <v>0</v>
      </c>
      <c r="F81" s="197">
        <v>0</v>
      </c>
      <c r="G81" s="197">
        <v>0</v>
      </c>
      <c r="H81" s="197">
        <v>0</v>
      </c>
      <c r="I81" s="197">
        <v>0</v>
      </c>
      <c r="J81" s="197">
        <v>0</v>
      </c>
      <c r="K81" s="197">
        <v>0</v>
      </c>
      <c r="L81" s="197">
        <v>0</v>
      </c>
      <c r="M81" s="220">
        <v>10.032921600000002</v>
      </c>
    </row>
    <row r="82" spans="1:13" ht="31.5">
      <c r="A82" s="195" t="s">
        <v>173</v>
      </c>
      <c r="B82" s="242" t="s">
        <v>174</v>
      </c>
      <c r="C82" s="158" t="s">
        <v>39</v>
      </c>
      <c r="D82" s="197">
        <v>0</v>
      </c>
      <c r="E82" s="197">
        <v>0</v>
      </c>
      <c r="F82" s="197">
        <v>0</v>
      </c>
      <c r="G82" s="197">
        <v>0</v>
      </c>
      <c r="H82" s="197">
        <v>0</v>
      </c>
      <c r="I82" s="197">
        <v>0</v>
      </c>
      <c r="J82" s="197">
        <v>0</v>
      </c>
      <c r="K82" s="197">
        <v>0</v>
      </c>
      <c r="L82" s="197">
        <v>0</v>
      </c>
      <c r="M82" s="197">
        <v>0</v>
      </c>
    </row>
    <row r="83" spans="1:13" ht="31.5">
      <c r="A83" s="195" t="s">
        <v>175</v>
      </c>
      <c r="B83" s="260" t="s">
        <v>176</v>
      </c>
      <c r="C83" s="158" t="s">
        <v>39</v>
      </c>
      <c r="D83" s="197">
        <v>0</v>
      </c>
      <c r="E83" s="197">
        <v>0</v>
      </c>
      <c r="F83" s="197">
        <v>0</v>
      </c>
      <c r="G83" s="197">
        <v>0</v>
      </c>
      <c r="H83" s="197">
        <v>0</v>
      </c>
      <c r="I83" s="197">
        <v>0</v>
      </c>
      <c r="J83" s="197">
        <v>0</v>
      </c>
      <c r="K83" s="197">
        <v>0</v>
      </c>
      <c r="L83" s="197">
        <v>0</v>
      </c>
      <c r="M83" s="197">
        <v>0</v>
      </c>
    </row>
    <row r="84" spans="1:13" ht="31.5">
      <c r="A84" s="195" t="s">
        <v>177</v>
      </c>
      <c r="B84" s="260" t="s">
        <v>178</v>
      </c>
      <c r="C84" s="158" t="s">
        <v>39</v>
      </c>
      <c r="D84" s="197">
        <v>0</v>
      </c>
      <c r="E84" s="197">
        <v>0</v>
      </c>
      <c r="F84" s="197">
        <v>0</v>
      </c>
      <c r="G84" s="197">
        <v>0</v>
      </c>
      <c r="H84" s="197">
        <v>0</v>
      </c>
      <c r="I84" s="197">
        <v>0</v>
      </c>
      <c r="J84" s="197">
        <v>0</v>
      </c>
      <c r="K84" s="197">
        <v>0</v>
      </c>
      <c r="L84" s="197">
        <v>0</v>
      </c>
      <c r="M84" s="197">
        <v>0</v>
      </c>
    </row>
    <row r="85" spans="1:13" ht="15.75">
      <c r="A85" s="195" t="s">
        <v>179</v>
      </c>
      <c r="B85" s="242" t="s">
        <v>180</v>
      </c>
      <c r="C85" s="158" t="s">
        <v>39</v>
      </c>
      <c r="D85" s="197">
        <v>0</v>
      </c>
      <c r="E85" s="197">
        <v>0</v>
      </c>
      <c r="F85" s="197">
        <v>0</v>
      </c>
      <c r="G85" s="197">
        <v>0</v>
      </c>
      <c r="H85" s="197">
        <v>0</v>
      </c>
      <c r="I85" s="197">
        <v>0</v>
      </c>
      <c r="J85" s="197">
        <v>0</v>
      </c>
      <c r="K85" s="197">
        <v>0</v>
      </c>
      <c r="L85" s="197">
        <v>0</v>
      </c>
      <c r="M85" s="197">
        <v>0</v>
      </c>
    </row>
    <row r="86" spans="1:13" ht="15.75">
      <c r="A86" s="195" t="s">
        <v>181</v>
      </c>
      <c r="B86" s="242" t="s">
        <v>182</v>
      </c>
      <c r="C86" s="158" t="s">
        <v>39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197">
        <v>0</v>
      </c>
      <c r="J86" s="197">
        <v>0</v>
      </c>
      <c r="K86" s="197">
        <v>0</v>
      </c>
      <c r="L86" s="197">
        <v>0</v>
      </c>
      <c r="M86" s="197">
        <v>0</v>
      </c>
    </row>
    <row r="87" spans="1:13" ht="15.75">
      <c r="A87" s="195" t="s">
        <v>183</v>
      </c>
      <c r="B87" s="242" t="s">
        <v>184</v>
      </c>
      <c r="C87" s="158" t="s">
        <v>39</v>
      </c>
      <c r="D87" s="197">
        <v>0</v>
      </c>
      <c r="E87" s="197">
        <v>0</v>
      </c>
      <c r="F87" s="197">
        <v>0</v>
      </c>
      <c r="G87" s="197">
        <v>0</v>
      </c>
      <c r="H87" s="197">
        <v>0</v>
      </c>
      <c r="I87" s="197">
        <v>0</v>
      </c>
      <c r="J87" s="197">
        <v>0</v>
      </c>
      <c r="K87" s="197">
        <v>0</v>
      </c>
      <c r="L87" s="197">
        <v>0</v>
      </c>
      <c r="M87" s="197">
        <v>0</v>
      </c>
    </row>
    <row r="88" spans="1:13" ht="37.5" customHeight="1">
      <c r="A88" s="195" t="s">
        <v>185</v>
      </c>
      <c r="B88" s="259" t="s">
        <v>186</v>
      </c>
      <c r="C88" s="158" t="s">
        <v>39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7">
        <v>0</v>
      </c>
      <c r="J88" s="197">
        <v>0</v>
      </c>
      <c r="K88" s="197">
        <v>0</v>
      </c>
      <c r="L88" s="197">
        <v>0</v>
      </c>
      <c r="M88" s="197">
        <v>0</v>
      </c>
    </row>
    <row r="89" spans="1:13" ht="15.75">
      <c r="A89" s="195" t="s">
        <v>187</v>
      </c>
      <c r="B89" s="273" t="s">
        <v>188</v>
      </c>
      <c r="C89" s="158" t="s">
        <v>39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197">
        <v>0</v>
      </c>
      <c r="K89" s="197">
        <v>0</v>
      </c>
      <c r="L89" s="197">
        <v>0</v>
      </c>
      <c r="M89" s="197">
        <v>0</v>
      </c>
    </row>
    <row r="90" spans="1:13" ht="15.75">
      <c r="A90" s="195" t="s">
        <v>189</v>
      </c>
      <c r="B90" s="273" t="s">
        <v>190</v>
      </c>
      <c r="C90" s="158" t="s">
        <v>39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</row>
    <row r="91" spans="1:13" ht="85.5" customHeight="1">
      <c r="A91" s="195" t="s">
        <v>191</v>
      </c>
      <c r="B91" s="273" t="s">
        <v>192</v>
      </c>
      <c r="C91" s="158" t="s">
        <v>39</v>
      </c>
      <c r="D91" s="197">
        <v>0</v>
      </c>
      <c r="E91" s="197">
        <v>0</v>
      </c>
      <c r="F91" s="197">
        <v>0</v>
      </c>
      <c r="G91" s="197">
        <v>0</v>
      </c>
      <c r="H91" s="197">
        <v>0</v>
      </c>
      <c r="I91" s="197">
        <v>0</v>
      </c>
      <c r="J91" s="197">
        <v>0</v>
      </c>
      <c r="K91" s="197">
        <v>0</v>
      </c>
      <c r="L91" s="197">
        <v>0</v>
      </c>
      <c r="M91" s="197">
        <v>0</v>
      </c>
    </row>
    <row r="94" spans="2:9" s="26" customFormat="1" ht="15.75">
      <c r="B94" s="335"/>
      <c r="C94" s="335"/>
      <c r="E94" s="73"/>
      <c r="F94" s="73"/>
      <c r="G94" s="73"/>
      <c r="H94" s="73"/>
      <c r="I94" s="73"/>
    </row>
    <row r="95" spans="2:9" s="26" customFormat="1" ht="15">
      <c r="B95" s="73"/>
      <c r="C95" s="73"/>
      <c r="D95" s="73"/>
      <c r="E95" s="73"/>
      <c r="F95" s="73"/>
      <c r="G95" s="73"/>
      <c r="H95" s="73"/>
      <c r="I95" s="73"/>
    </row>
    <row r="96" spans="2:9" s="26" customFormat="1" ht="15">
      <c r="B96" s="73"/>
      <c r="C96" s="73"/>
      <c r="D96" s="73"/>
      <c r="E96" s="73"/>
      <c r="F96" s="73"/>
      <c r="G96" s="73"/>
      <c r="H96" s="73"/>
      <c r="I96" s="73"/>
    </row>
    <row r="97" spans="2:9" s="26" customFormat="1" ht="15">
      <c r="B97" s="73"/>
      <c r="C97" s="73"/>
      <c r="D97" s="73"/>
      <c r="E97" s="73"/>
      <c r="F97" s="73"/>
      <c r="G97" s="73"/>
      <c r="H97" s="73"/>
      <c r="I97" s="73"/>
    </row>
    <row r="98" spans="2:9" s="26" customFormat="1" ht="15.75">
      <c r="B98" s="74"/>
      <c r="C98" s="74"/>
      <c r="D98" s="247"/>
      <c r="E98" s="247"/>
      <c r="F98" s="247"/>
      <c r="G98" s="247"/>
      <c r="H98" s="73"/>
      <c r="I98" s="73"/>
    </row>
    <row r="99" spans="2:9" s="26" customFormat="1" ht="15">
      <c r="B99" s="73"/>
      <c r="C99" s="73"/>
      <c r="D99" s="73"/>
      <c r="E99" s="73"/>
      <c r="F99" s="73"/>
      <c r="G99" s="73"/>
      <c r="H99" s="73"/>
      <c r="I99" s="73"/>
    </row>
  </sheetData>
  <sheetProtection/>
  <mergeCells count="16">
    <mergeCell ref="B94:C94"/>
    <mergeCell ref="L1:M1"/>
    <mergeCell ref="D2:M2"/>
    <mergeCell ref="A4:M4"/>
    <mergeCell ref="A5:M5"/>
    <mergeCell ref="A7:M7"/>
    <mergeCell ref="O2:AA2"/>
    <mergeCell ref="Z3:AA3"/>
    <mergeCell ref="A6:M6"/>
    <mergeCell ref="E11:H11"/>
    <mergeCell ref="D10:M10"/>
    <mergeCell ref="B10:B12"/>
    <mergeCell ref="C10:C12"/>
    <mergeCell ref="A8:M8"/>
    <mergeCell ref="A9:M9"/>
    <mergeCell ref="A10:A12"/>
  </mergeCells>
  <printOptions/>
  <pageMargins left="0.75" right="0.75" top="1" bottom="1" header="0.5" footer="0.5"/>
  <pageSetup horizontalDpi="600" verticalDpi="600" orientation="portrait" paperSize="9" scale="32" r:id="rId1"/>
  <rowBreaks count="1" manualBreakCount="1">
    <brk id="5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FF"/>
  </sheetPr>
  <dimension ref="A1:AA99"/>
  <sheetViews>
    <sheetView view="pageBreakPreview" zoomScale="60" zoomScaleNormal="75" zoomScalePageLayoutView="0" workbookViewId="0" topLeftCell="A67">
      <selection activeCell="N9" sqref="N9"/>
    </sheetView>
  </sheetViews>
  <sheetFormatPr defaultColWidth="9.140625" defaultRowHeight="15"/>
  <cols>
    <col min="1" max="1" width="12.421875" style="94" customWidth="1"/>
    <col min="2" max="2" width="57.140625" style="94" customWidth="1"/>
    <col min="3" max="3" width="15.421875" style="94" customWidth="1"/>
    <col min="4" max="4" width="25.28125" style="94" customWidth="1"/>
    <col min="5" max="8" width="9.28125" style="94" customWidth="1"/>
    <col min="9" max="9" width="24.8515625" style="94" customWidth="1"/>
    <col min="10" max="10" width="26.140625" style="94" customWidth="1"/>
    <col min="11" max="11" width="27.57421875" style="94" customWidth="1"/>
    <col min="12" max="12" width="22.7109375" style="94" customWidth="1"/>
    <col min="13" max="13" width="32.140625" style="94" customWidth="1"/>
    <col min="14" max="16384" width="9.140625" style="94" customWidth="1"/>
  </cols>
  <sheetData>
    <row r="1" spans="12:24" ht="18.75">
      <c r="L1" s="358" t="s">
        <v>546</v>
      </c>
      <c r="M1" s="358"/>
      <c r="N1" s="91"/>
      <c r="Q1" s="89"/>
      <c r="R1" s="89"/>
      <c r="S1" s="90"/>
      <c r="T1" s="90"/>
      <c r="U1" s="90"/>
      <c r="V1" s="90"/>
      <c r="W1" s="90"/>
      <c r="X1" s="90"/>
    </row>
    <row r="2" spans="4:27" ht="18.75">
      <c r="D2" s="359" t="s">
        <v>558</v>
      </c>
      <c r="E2" s="359"/>
      <c r="F2" s="359"/>
      <c r="G2" s="359"/>
      <c r="H2" s="359"/>
      <c r="I2" s="359"/>
      <c r="J2" s="359"/>
      <c r="K2" s="359"/>
      <c r="L2" s="359"/>
      <c r="M2" s="359"/>
      <c r="N2" s="122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2:27" ht="18.75">
      <c r="L3" s="95"/>
      <c r="M3" s="95"/>
      <c r="N3" s="95"/>
      <c r="O3" s="95"/>
      <c r="P3" s="95"/>
      <c r="Z3" s="360"/>
      <c r="AA3" s="360"/>
    </row>
    <row r="4" spans="1:27" ht="18.75">
      <c r="A4" s="349" t="s">
        <v>489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8.75">
      <c r="A5" s="349" t="s">
        <v>507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>
      <c r="A6" s="349" t="s">
        <v>511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13" s="123" customFormat="1" ht="21.75" customHeight="1">
      <c r="A7" s="350" t="s">
        <v>491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3" ht="6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26" s="95" customFormat="1" ht="15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13" s="137" customFormat="1" ht="33.75" customHeight="1">
      <c r="A10" s="373" t="s">
        <v>14</v>
      </c>
      <c r="B10" s="373" t="s">
        <v>15</v>
      </c>
      <c r="C10" s="373" t="s">
        <v>193</v>
      </c>
      <c r="D10" s="376" t="s">
        <v>544</v>
      </c>
      <c r="E10" s="377"/>
      <c r="F10" s="377"/>
      <c r="G10" s="377"/>
      <c r="H10" s="377"/>
      <c r="I10" s="377"/>
      <c r="J10" s="377"/>
      <c r="K10" s="377"/>
      <c r="L10" s="377"/>
      <c r="M10" s="378"/>
    </row>
    <row r="11" spans="1:13" ht="205.5" customHeight="1">
      <c r="A11" s="374"/>
      <c r="B11" s="374"/>
      <c r="C11" s="374"/>
      <c r="D11" s="19" t="s">
        <v>216</v>
      </c>
      <c r="E11" s="376" t="s">
        <v>217</v>
      </c>
      <c r="F11" s="377"/>
      <c r="G11" s="377"/>
      <c r="H11" s="378"/>
      <c r="I11" s="19" t="s">
        <v>218</v>
      </c>
      <c r="J11" s="19" t="s">
        <v>219</v>
      </c>
      <c r="K11" s="19" t="s">
        <v>220</v>
      </c>
      <c r="L11" s="19" t="s">
        <v>221</v>
      </c>
      <c r="M11" s="19" t="s">
        <v>222</v>
      </c>
    </row>
    <row r="12" spans="1:13" ht="192" customHeight="1">
      <c r="A12" s="375"/>
      <c r="B12" s="375"/>
      <c r="C12" s="375"/>
      <c r="D12" s="143" t="s">
        <v>223</v>
      </c>
      <c r="E12" s="143" t="s">
        <v>224</v>
      </c>
      <c r="F12" s="143" t="s">
        <v>245</v>
      </c>
      <c r="G12" s="143" t="s">
        <v>226</v>
      </c>
      <c r="H12" s="143" t="s">
        <v>227</v>
      </c>
      <c r="I12" s="143" t="s">
        <v>228</v>
      </c>
      <c r="J12" s="143" t="s">
        <v>228</v>
      </c>
      <c r="K12" s="143" t="s">
        <v>228</v>
      </c>
      <c r="L12" s="143" t="s">
        <v>229</v>
      </c>
      <c r="M12" s="143" t="s">
        <v>229</v>
      </c>
    </row>
    <row r="13" spans="1:13" s="141" customFormat="1" ht="15.75">
      <c r="A13" s="138">
        <v>1</v>
      </c>
      <c r="B13" s="139">
        <v>2</v>
      </c>
      <c r="C13" s="138">
        <v>3</v>
      </c>
      <c r="D13" s="140" t="s">
        <v>231</v>
      </c>
      <c r="E13" s="140" t="s">
        <v>233</v>
      </c>
      <c r="F13" s="140" t="s">
        <v>234</v>
      </c>
      <c r="G13" s="140" t="s">
        <v>235</v>
      </c>
      <c r="H13" s="140" t="s">
        <v>236</v>
      </c>
      <c r="I13" s="140" t="s">
        <v>237</v>
      </c>
      <c r="J13" s="140" t="s">
        <v>238</v>
      </c>
      <c r="K13" s="140" t="s">
        <v>239</v>
      </c>
      <c r="L13" s="140" t="s">
        <v>240</v>
      </c>
      <c r="M13" s="140" t="s">
        <v>241</v>
      </c>
    </row>
    <row r="14" spans="1:13" s="189" customFormat="1" ht="15.75">
      <c r="A14" s="68" t="s">
        <v>36</v>
      </c>
      <c r="B14" s="69" t="s">
        <v>37</v>
      </c>
      <c r="C14" s="70" t="s">
        <v>38</v>
      </c>
      <c r="D14" s="71">
        <v>0</v>
      </c>
      <c r="E14" s="71">
        <v>6.6899999999999995</v>
      </c>
      <c r="F14" s="71">
        <v>0</v>
      </c>
      <c r="G14" s="71">
        <v>123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170">
        <f>M20</f>
        <v>23.22252481536</v>
      </c>
    </row>
    <row r="15" spans="1:13" s="189" customFormat="1" ht="15.75">
      <c r="A15" s="68" t="s">
        <v>40</v>
      </c>
      <c r="B15" s="69" t="s">
        <v>41</v>
      </c>
      <c r="C15" s="70" t="s">
        <v>38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</row>
    <row r="16" spans="1:13" s="189" customFormat="1" ht="31.5">
      <c r="A16" s="68" t="s">
        <v>42</v>
      </c>
      <c r="B16" s="69" t="s">
        <v>43</v>
      </c>
      <c r="C16" s="70" t="s">
        <v>38</v>
      </c>
      <c r="D16" s="71">
        <v>0</v>
      </c>
      <c r="E16" s="71">
        <v>6.6899999999999995</v>
      </c>
      <c r="F16" s="71">
        <v>0</v>
      </c>
      <c r="G16" s="71">
        <v>123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</row>
    <row r="17" spans="1:13" s="189" customFormat="1" ht="47.25">
      <c r="A17" s="68" t="s">
        <v>44</v>
      </c>
      <c r="B17" s="69" t="s">
        <v>45</v>
      </c>
      <c r="C17" s="70" t="s">
        <v>38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3" s="189" customFormat="1" ht="31.5">
      <c r="A18" s="68" t="s">
        <v>46</v>
      </c>
      <c r="B18" s="69" t="s">
        <v>47</v>
      </c>
      <c r="C18" s="70" t="s">
        <v>38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3" s="189" customFormat="1" ht="31.5">
      <c r="A19" s="68" t="s">
        <v>48</v>
      </c>
      <c r="B19" s="69" t="s">
        <v>49</v>
      </c>
      <c r="C19" s="70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</row>
    <row r="20" spans="1:13" s="189" customFormat="1" ht="15.75">
      <c r="A20" s="68" t="s">
        <v>50</v>
      </c>
      <c r="B20" s="69" t="s">
        <v>51</v>
      </c>
      <c r="C20" s="70" t="s">
        <v>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170">
        <f>M72</f>
        <v>23.22252481536</v>
      </c>
    </row>
    <row r="21" spans="1:13" s="189" customFormat="1" ht="31.5">
      <c r="A21" s="68" t="s">
        <v>52</v>
      </c>
      <c r="B21" s="69" t="s">
        <v>53</v>
      </c>
      <c r="C21" s="70" t="s">
        <v>38</v>
      </c>
      <c r="D21" s="71">
        <v>0</v>
      </c>
      <c r="E21" s="71">
        <v>6.6899999999999995</v>
      </c>
      <c r="F21" s="71">
        <v>0</v>
      </c>
      <c r="G21" s="71">
        <v>123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</row>
    <row r="22" spans="1:13" s="189" customFormat="1" ht="63">
      <c r="A22" s="68" t="s">
        <v>54</v>
      </c>
      <c r="B22" s="69" t="s">
        <v>55</v>
      </c>
      <c r="C22" s="70" t="s">
        <v>38</v>
      </c>
      <c r="D22" s="71">
        <v>0</v>
      </c>
      <c r="E22" s="71">
        <v>0</v>
      </c>
      <c r="F22" s="71">
        <v>0</v>
      </c>
      <c r="G22" s="71">
        <v>123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</row>
    <row r="23" spans="1:13" s="189" customFormat="1" ht="31.5">
      <c r="A23" s="68" t="s">
        <v>56</v>
      </c>
      <c r="B23" s="69" t="s">
        <v>57</v>
      </c>
      <c r="C23" s="70" t="s">
        <v>38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</row>
    <row r="24" spans="1:13" s="189" customFormat="1" ht="48.75" customHeight="1">
      <c r="A24" s="68" t="s">
        <v>58</v>
      </c>
      <c r="B24" s="69" t="s">
        <v>59</v>
      </c>
      <c r="C24" s="70" t="s">
        <v>38</v>
      </c>
      <c r="D24" s="71">
        <v>0</v>
      </c>
      <c r="E24" s="71">
        <v>0</v>
      </c>
      <c r="F24" s="71">
        <v>0</v>
      </c>
      <c r="G24" s="71">
        <v>123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</row>
    <row r="25" spans="1:13" s="189" customFormat="1" ht="31.5" customHeight="1">
      <c r="A25" s="68" t="s">
        <v>60</v>
      </c>
      <c r="B25" s="172" t="s">
        <v>61</v>
      </c>
      <c r="C25" s="70" t="s">
        <v>38</v>
      </c>
      <c r="D25" s="190">
        <v>0</v>
      </c>
      <c r="E25" s="190">
        <v>0</v>
      </c>
      <c r="F25" s="190">
        <v>0</v>
      </c>
      <c r="G25" s="190">
        <v>82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</row>
    <row r="26" spans="1:13" s="141" customFormat="1" ht="47.25" customHeight="1">
      <c r="A26" s="18" t="s">
        <v>62</v>
      </c>
      <c r="B26" s="78" t="s">
        <v>63</v>
      </c>
      <c r="C26" s="79" t="s">
        <v>39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s="141" customFormat="1" ht="50.25" customHeight="1">
      <c r="A27" s="18" t="s">
        <v>64</v>
      </c>
      <c r="B27" s="78" t="s">
        <v>65</v>
      </c>
      <c r="C27" s="79" t="s">
        <v>39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</row>
    <row r="28" spans="1:13" s="141" customFormat="1" ht="33" customHeight="1">
      <c r="A28" s="18" t="s">
        <v>66</v>
      </c>
      <c r="B28" s="78" t="s">
        <v>67</v>
      </c>
      <c r="C28" s="79" t="s">
        <v>39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141" customFormat="1" ht="66.75" customHeight="1">
      <c r="A29" s="18" t="s">
        <v>68</v>
      </c>
      <c r="B29" s="78" t="s">
        <v>212</v>
      </c>
      <c r="C29" s="79" t="s">
        <v>39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s="141" customFormat="1" ht="63.75" customHeight="1">
      <c r="A30" s="18" t="s">
        <v>70</v>
      </c>
      <c r="B30" s="78" t="s">
        <v>213</v>
      </c>
      <c r="C30" s="79" t="s">
        <v>39</v>
      </c>
      <c r="D30" s="35">
        <v>0</v>
      </c>
      <c r="E30" s="35">
        <v>0</v>
      </c>
      <c r="F30" s="35">
        <v>0</v>
      </c>
      <c r="G30" s="35">
        <v>7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s="141" customFormat="1" ht="37.5" customHeight="1">
      <c r="A31" s="18" t="s">
        <v>72</v>
      </c>
      <c r="B31" s="78" t="s">
        <v>73</v>
      </c>
      <c r="C31" s="79" t="s">
        <v>39</v>
      </c>
      <c r="D31" s="35">
        <v>0</v>
      </c>
      <c r="E31" s="35">
        <v>0</v>
      </c>
      <c r="F31" s="35">
        <v>0</v>
      </c>
      <c r="G31" s="37">
        <v>27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</row>
    <row r="32" spans="1:13" s="141" customFormat="1" ht="36.75" customHeight="1">
      <c r="A32" s="18" t="s">
        <v>74</v>
      </c>
      <c r="B32" s="78" t="s">
        <v>75</v>
      </c>
      <c r="C32" s="79" t="s">
        <v>39</v>
      </c>
      <c r="D32" s="35">
        <v>0</v>
      </c>
      <c r="E32" s="35">
        <v>0</v>
      </c>
      <c r="F32" s="35">
        <v>0</v>
      </c>
      <c r="G32" s="37">
        <v>48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s="141" customFormat="1" ht="37.5" customHeight="1">
      <c r="A33" s="18" t="s">
        <v>76</v>
      </c>
      <c r="B33" s="78" t="s">
        <v>77</v>
      </c>
      <c r="C33" s="79" t="s">
        <v>39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</row>
    <row r="34" spans="1:13" s="141" customFormat="1" ht="37.5" customHeight="1">
      <c r="A34" s="18" t="s">
        <v>78</v>
      </c>
      <c r="B34" s="78" t="s">
        <v>79</v>
      </c>
      <c r="C34" s="79" t="s">
        <v>39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</row>
    <row r="35" spans="1:13" s="141" customFormat="1" ht="69.75" customHeight="1">
      <c r="A35" s="18" t="s">
        <v>80</v>
      </c>
      <c r="B35" s="78" t="s">
        <v>214</v>
      </c>
      <c r="C35" s="79" t="s">
        <v>39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</row>
    <row r="36" spans="1:13" s="189" customFormat="1" ht="33" customHeight="1">
      <c r="A36" s="68" t="s">
        <v>82</v>
      </c>
      <c r="B36" s="172" t="s">
        <v>83</v>
      </c>
      <c r="C36" s="70" t="s">
        <v>38</v>
      </c>
      <c r="D36" s="190">
        <v>0</v>
      </c>
      <c r="E36" s="190">
        <v>0</v>
      </c>
      <c r="F36" s="190">
        <v>0</v>
      </c>
      <c r="G36" s="190">
        <v>41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</row>
    <row r="37" spans="1:13" s="141" customFormat="1" ht="18.75" customHeight="1">
      <c r="A37" s="18" t="s">
        <v>84</v>
      </c>
      <c r="B37" s="78" t="s">
        <v>85</v>
      </c>
      <c r="C37" s="79" t="s">
        <v>39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</row>
    <row r="38" spans="1:13" s="141" customFormat="1" ht="19.5" customHeight="1">
      <c r="A38" s="18" t="s">
        <v>86</v>
      </c>
      <c r="B38" s="78" t="s">
        <v>87</v>
      </c>
      <c r="C38" s="79" t="s">
        <v>39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</row>
    <row r="39" spans="1:13" s="141" customFormat="1" ht="21.75" customHeight="1">
      <c r="A39" s="18" t="s">
        <v>88</v>
      </c>
      <c r="B39" s="78" t="s">
        <v>89</v>
      </c>
      <c r="C39" s="79" t="s">
        <v>39</v>
      </c>
      <c r="D39" s="35">
        <v>0</v>
      </c>
      <c r="E39" s="35">
        <v>0</v>
      </c>
      <c r="F39" s="35">
        <v>0</v>
      </c>
      <c r="G39" s="37">
        <v>5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</row>
    <row r="40" spans="1:13" s="141" customFormat="1" ht="37.5" customHeight="1">
      <c r="A40" s="18" t="s">
        <v>90</v>
      </c>
      <c r="B40" s="78" t="s">
        <v>91</v>
      </c>
      <c r="C40" s="79" t="s">
        <v>39</v>
      </c>
      <c r="D40" s="35">
        <v>0</v>
      </c>
      <c r="E40" s="35">
        <v>0</v>
      </c>
      <c r="F40" s="35">
        <v>0</v>
      </c>
      <c r="G40" s="37">
        <v>18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</row>
    <row r="41" spans="1:13" s="141" customFormat="1" ht="32.25" customHeight="1">
      <c r="A41" s="18" t="s">
        <v>92</v>
      </c>
      <c r="B41" s="78" t="s">
        <v>93</v>
      </c>
      <c r="C41" s="79" t="s">
        <v>39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</row>
    <row r="42" spans="1:13" s="141" customFormat="1" ht="30" customHeight="1">
      <c r="A42" s="18" t="s">
        <v>94</v>
      </c>
      <c r="B42" s="78" t="s">
        <v>95</v>
      </c>
      <c r="C42" s="79" t="s">
        <v>39</v>
      </c>
      <c r="D42" s="35">
        <v>0</v>
      </c>
      <c r="E42" s="35">
        <v>0</v>
      </c>
      <c r="F42" s="35">
        <v>0</v>
      </c>
      <c r="G42" s="37">
        <v>18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</row>
    <row r="43" spans="1:13" s="189" customFormat="1" ht="47.25">
      <c r="A43" s="68" t="s">
        <v>96</v>
      </c>
      <c r="B43" s="69" t="s">
        <v>97</v>
      </c>
      <c r="C43" s="70" t="s">
        <v>38</v>
      </c>
      <c r="D43" s="191">
        <v>0</v>
      </c>
      <c r="E43" s="191">
        <v>6.6899999999999995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</row>
    <row r="44" spans="1:13" s="189" customFormat="1" ht="31.5">
      <c r="A44" s="68" t="s">
        <v>98</v>
      </c>
      <c r="B44" s="69" t="s">
        <v>99</v>
      </c>
      <c r="C44" s="70" t="s">
        <v>38</v>
      </c>
      <c r="D44" s="191">
        <v>0</v>
      </c>
      <c r="E44" s="191">
        <v>6.6899999999999995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1">
        <v>0</v>
      </c>
      <c r="M44" s="191">
        <v>0</v>
      </c>
    </row>
    <row r="45" spans="1:13" s="189" customFormat="1" ht="15.75">
      <c r="A45" s="68" t="s">
        <v>100</v>
      </c>
      <c r="B45" s="177" t="s">
        <v>101</v>
      </c>
      <c r="C45" s="70" t="s">
        <v>38</v>
      </c>
      <c r="D45" s="190">
        <v>0</v>
      </c>
      <c r="E45" s="190">
        <v>2.9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</row>
    <row r="46" spans="1:13" s="141" customFormat="1" ht="31.5">
      <c r="A46" s="18" t="s">
        <v>102</v>
      </c>
      <c r="B46" s="29" t="s">
        <v>103</v>
      </c>
      <c r="C46" s="79" t="s">
        <v>39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141" customFormat="1" ht="31.5">
      <c r="A47" s="18" t="s">
        <v>104</v>
      </c>
      <c r="B47" s="29" t="s">
        <v>105</v>
      </c>
      <c r="C47" s="79" t="s">
        <v>39</v>
      </c>
      <c r="D47" s="35">
        <v>0</v>
      </c>
      <c r="E47" s="35">
        <v>2.9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189" customFormat="1" ht="15.75">
      <c r="A48" s="68" t="s">
        <v>106</v>
      </c>
      <c r="B48" s="177" t="s">
        <v>107</v>
      </c>
      <c r="C48" s="70" t="s">
        <v>38</v>
      </c>
      <c r="D48" s="190">
        <v>0</v>
      </c>
      <c r="E48" s="190">
        <v>3.79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</row>
    <row r="49" spans="1:13" s="141" customFormat="1" ht="15.75">
      <c r="A49" s="18" t="s">
        <v>108</v>
      </c>
      <c r="B49" s="29" t="s">
        <v>109</v>
      </c>
      <c r="C49" s="79" t="s">
        <v>39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</row>
    <row r="50" spans="1:13" s="141" customFormat="1" ht="15.75">
      <c r="A50" s="18" t="s">
        <v>110</v>
      </c>
      <c r="B50" s="21" t="s">
        <v>111</v>
      </c>
      <c r="C50" s="79" t="s">
        <v>39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</row>
    <row r="51" spans="1:13" s="141" customFormat="1" ht="31.5">
      <c r="A51" s="18" t="s">
        <v>112</v>
      </c>
      <c r="B51" s="29" t="s">
        <v>113</v>
      </c>
      <c r="C51" s="79" t="s">
        <v>39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</row>
    <row r="52" spans="1:13" s="141" customFormat="1" ht="31.5">
      <c r="A52" s="18" t="s">
        <v>114</v>
      </c>
      <c r="B52" s="30" t="s">
        <v>115</v>
      </c>
      <c r="C52" s="79" t="s">
        <v>39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</row>
    <row r="53" spans="1:13" s="141" customFormat="1" ht="15.75">
      <c r="A53" s="18" t="s">
        <v>116</v>
      </c>
      <c r="B53" s="29" t="s">
        <v>117</v>
      </c>
      <c r="C53" s="79" t="s">
        <v>39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</row>
    <row r="54" spans="1:13" s="141" customFormat="1" ht="15.75">
      <c r="A54" s="18" t="s">
        <v>118</v>
      </c>
      <c r="B54" s="29" t="s">
        <v>119</v>
      </c>
      <c r="C54" s="79" t="s">
        <v>39</v>
      </c>
      <c r="D54" s="35">
        <v>0</v>
      </c>
      <c r="E54" s="35">
        <v>3.79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</row>
    <row r="55" spans="1:13" s="189" customFormat="1" ht="31.5">
      <c r="A55" s="68" t="s">
        <v>120</v>
      </c>
      <c r="B55" s="69" t="s">
        <v>121</v>
      </c>
      <c r="C55" s="70" t="s">
        <v>38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</row>
    <row r="56" spans="1:13" s="189" customFormat="1" ht="31.5">
      <c r="A56" s="68" t="s">
        <v>122</v>
      </c>
      <c r="B56" s="69" t="s">
        <v>123</v>
      </c>
      <c r="C56" s="70" t="s">
        <v>38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</row>
    <row r="57" spans="1:13" s="189" customFormat="1" ht="31.5">
      <c r="A57" s="68" t="s">
        <v>124</v>
      </c>
      <c r="B57" s="174" t="s">
        <v>125</v>
      </c>
      <c r="C57" s="70" t="s">
        <v>38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1">
        <v>0</v>
      </c>
      <c r="M57" s="191">
        <v>0</v>
      </c>
    </row>
    <row r="58" spans="1:13" s="141" customFormat="1" ht="15.75">
      <c r="A58" s="18" t="s">
        <v>126</v>
      </c>
      <c r="B58" s="22" t="s">
        <v>127</v>
      </c>
      <c r="C58" s="79" t="s">
        <v>39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</row>
    <row r="59" spans="1:13" s="189" customFormat="1" ht="31.5">
      <c r="A59" s="68" t="s">
        <v>128</v>
      </c>
      <c r="B59" s="174" t="s">
        <v>129</v>
      </c>
      <c r="C59" s="70" t="s">
        <v>38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</row>
    <row r="60" spans="1:13" s="189" customFormat="1" ht="31.5">
      <c r="A60" s="68" t="s">
        <v>130</v>
      </c>
      <c r="B60" s="174" t="s">
        <v>131</v>
      </c>
      <c r="C60" s="70" t="s">
        <v>38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0</v>
      </c>
    </row>
    <row r="61" spans="1:13" s="189" customFormat="1" ht="31.5">
      <c r="A61" s="68" t="s">
        <v>132</v>
      </c>
      <c r="B61" s="174" t="s">
        <v>133</v>
      </c>
      <c r="C61" s="70" t="s">
        <v>38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</row>
    <row r="62" spans="1:13" s="189" customFormat="1" ht="47.25">
      <c r="A62" s="68" t="s">
        <v>134</v>
      </c>
      <c r="B62" s="174" t="s">
        <v>135</v>
      </c>
      <c r="C62" s="70" t="s">
        <v>38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</row>
    <row r="63" spans="1:13" s="141" customFormat="1" ht="15.75">
      <c r="A63" s="18" t="s">
        <v>136</v>
      </c>
      <c r="B63" s="22" t="s">
        <v>215</v>
      </c>
      <c r="C63" s="79" t="s">
        <v>39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</row>
    <row r="64" spans="1:13" s="189" customFormat="1" ht="35.25" customHeight="1">
      <c r="A64" s="68" t="s">
        <v>138</v>
      </c>
      <c r="B64" s="174" t="s">
        <v>139</v>
      </c>
      <c r="C64" s="70" t="s">
        <v>38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</row>
    <row r="65" spans="1:13" s="189" customFormat="1" ht="39" customHeight="1">
      <c r="A65" s="68" t="s">
        <v>140</v>
      </c>
      <c r="B65" s="174" t="s">
        <v>141</v>
      </c>
      <c r="C65" s="70" t="s">
        <v>38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</row>
    <row r="66" spans="1:13" s="189" customFormat="1" ht="47.25">
      <c r="A66" s="68" t="s">
        <v>142</v>
      </c>
      <c r="B66" s="174" t="s">
        <v>143</v>
      </c>
      <c r="C66" s="70" t="s">
        <v>38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0</v>
      </c>
    </row>
    <row r="67" spans="1:13" s="189" customFormat="1" ht="47.25">
      <c r="A67" s="68" t="s">
        <v>144</v>
      </c>
      <c r="B67" s="69" t="s">
        <v>145</v>
      </c>
      <c r="C67" s="70" t="s">
        <v>38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</row>
    <row r="68" spans="1:13" s="189" customFormat="1" ht="63">
      <c r="A68" s="68" t="s">
        <v>146</v>
      </c>
      <c r="B68" s="69" t="s">
        <v>147</v>
      </c>
      <c r="C68" s="70" t="s">
        <v>38</v>
      </c>
      <c r="D68" s="191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</row>
    <row r="69" spans="1:13" s="189" customFormat="1" ht="31.5">
      <c r="A69" s="68" t="s">
        <v>148</v>
      </c>
      <c r="B69" s="69" t="s">
        <v>149</v>
      </c>
      <c r="C69" s="70" t="s">
        <v>38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</row>
    <row r="70" spans="1:13" s="141" customFormat="1" ht="31.5">
      <c r="A70" s="18" t="s">
        <v>150</v>
      </c>
      <c r="B70" s="29" t="s">
        <v>151</v>
      </c>
      <c r="C70" s="79" t="s">
        <v>38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</row>
    <row r="71" spans="1:13" s="141" customFormat="1" ht="31.5">
      <c r="A71" s="18" t="s">
        <v>152</v>
      </c>
      <c r="B71" s="19" t="s">
        <v>153</v>
      </c>
      <c r="C71" s="79" t="s">
        <v>38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</row>
    <row r="72" spans="1:13" s="193" customFormat="1" ht="31.5" customHeight="1">
      <c r="A72" s="68" t="s">
        <v>154</v>
      </c>
      <c r="B72" s="69" t="s">
        <v>155</v>
      </c>
      <c r="C72" s="70" t="s">
        <v>38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2">
        <f>SUM(M73:M91)</f>
        <v>23.22252481536</v>
      </c>
    </row>
    <row r="73" spans="1:13" ht="47.25">
      <c r="A73" s="18" t="s">
        <v>156</v>
      </c>
      <c r="B73" s="31" t="s">
        <v>157</v>
      </c>
      <c r="C73" s="79" t="s">
        <v>39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</row>
    <row r="74" spans="1:13" ht="15.75">
      <c r="A74" s="18" t="s">
        <v>158</v>
      </c>
      <c r="B74" s="31" t="s">
        <v>159</v>
      </c>
      <c r="C74" s="79" t="s">
        <v>39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</row>
    <row r="75" spans="1:13" ht="15.75">
      <c r="A75" s="18" t="s">
        <v>160</v>
      </c>
      <c r="B75" s="31" t="s">
        <v>161</v>
      </c>
      <c r="C75" s="79" t="s">
        <v>39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</row>
    <row r="76" spans="1:13" ht="15.75">
      <c r="A76" s="18" t="s">
        <v>162</v>
      </c>
      <c r="B76" s="31" t="s">
        <v>161</v>
      </c>
      <c r="C76" s="79" t="s">
        <v>39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</row>
    <row r="77" spans="1:13" ht="47.25">
      <c r="A77" s="18" t="s">
        <v>163</v>
      </c>
      <c r="B77" s="84" t="s">
        <v>164</v>
      </c>
      <c r="C77" s="79" t="s">
        <v>39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</row>
    <row r="78" spans="1:13" ht="63">
      <c r="A78" s="18" t="s">
        <v>165</v>
      </c>
      <c r="B78" s="84" t="s">
        <v>166</v>
      </c>
      <c r="C78" s="79" t="s">
        <v>39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</row>
    <row r="79" spans="1:13" ht="47.25">
      <c r="A79" s="18" t="s">
        <v>167</v>
      </c>
      <c r="B79" s="84" t="s">
        <v>168</v>
      </c>
      <c r="C79" s="79" t="s">
        <v>39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</row>
    <row r="80" spans="1:13" ht="15.75">
      <c r="A80" s="18" t="s">
        <v>169</v>
      </c>
      <c r="B80" s="31" t="s">
        <v>170</v>
      </c>
      <c r="C80" s="79" t="s">
        <v>39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</row>
    <row r="81" spans="1:13" ht="31.5">
      <c r="A81" s="18" t="s">
        <v>171</v>
      </c>
      <c r="B81" s="31" t="s">
        <v>172</v>
      </c>
      <c r="C81" s="79" t="s">
        <v>39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</row>
    <row r="82" spans="1:13" ht="47.25">
      <c r="A82" s="18" t="s">
        <v>173</v>
      </c>
      <c r="B82" s="31" t="s">
        <v>174</v>
      </c>
      <c r="C82" s="79" t="s">
        <v>39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161">
        <v>17.74758675456</v>
      </c>
    </row>
    <row r="83" spans="1:13" ht="47.25">
      <c r="A83" s="18" t="s">
        <v>175</v>
      </c>
      <c r="B83" s="85" t="s">
        <v>176</v>
      </c>
      <c r="C83" s="79" t="s">
        <v>39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</row>
    <row r="84" spans="1:13" ht="31.5">
      <c r="A84" s="18" t="s">
        <v>177</v>
      </c>
      <c r="B84" s="85" t="s">
        <v>178</v>
      </c>
      <c r="C84" s="79" t="s">
        <v>39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</row>
    <row r="85" spans="1:13" ht="15.75">
      <c r="A85" s="18" t="s">
        <v>179</v>
      </c>
      <c r="B85" s="31" t="s">
        <v>180</v>
      </c>
      <c r="C85" s="79" t="s">
        <v>39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</row>
    <row r="86" spans="1:13" ht="15.75">
      <c r="A86" s="18" t="s">
        <v>181</v>
      </c>
      <c r="B86" s="31" t="s">
        <v>182</v>
      </c>
      <c r="C86" s="79" t="s">
        <v>39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</row>
    <row r="87" spans="1:13" ht="15.75">
      <c r="A87" s="18" t="s">
        <v>183</v>
      </c>
      <c r="B87" s="31" t="s">
        <v>184</v>
      </c>
      <c r="C87" s="79" t="s">
        <v>39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</row>
    <row r="88" spans="1:13" ht="33" customHeight="1">
      <c r="A88" s="18" t="s">
        <v>185</v>
      </c>
      <c r="B88" s="84" t="s">
        <v>186</v>
      </c>
      <c r="C88" s="79" t="s">
        <v>39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161">
        <v>5.4749380608000005</v>
      </c>
    </row>
    <row r="89" spans="1:13" ht="15.75">
      <c r="A89" s="18" t="s">
        <v>187</v>
      </c>
      <c r="B89" s="142" t="s">
        <v>188</v>
      </c>
      <c r="C89" s="79" t="s">
        <v>39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</row>
    <row r="90" spans="1:13" ht="15.75">
      <c r="A90" s="18" t="s">
        <v>189</v>
      </c>
      <c r="B90" s="142" t="s">
        <v>190</v>
      </c>
      <c r="C90" s="79" t="s">
        <v>39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</row>
    <row r="91" spans="1:13" ht="84.75" customHeight="1">
      <c r="A91" s="18" t="s">
        <v>191</v>
      </c>
      <c r="B91" s="142" t="s">
        <v>192</v>
      </c>
      <c r="C91" s="79" t="s">
        <v>39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</row>
    <row r="94" spans="2:9" s="26" customFormat="1" ht="15.75">
      <c r="B94" s="335"/>
      <c r="C94" s="335"/>
      <c r="E94" s="73"/>
      <c r="F94" s="73"/>
      <c r="G94" s="73"/>
      <c r="H94" s="73"/>
      <c r="I94" s="73"/>
    </row>
    <row r="95" spans="2:9" s="26" customFormat="1" ht="15">
      <c r="B95" s="73"/>
      <c r="C95" s="73"/>
      <c r="D95" s="73"/>
      <c r="E95" s="73"/>
      <c r="F95" s="73"/>
      <c r="G95" s="73"/>
      <c r="H95" s="73"/>
      <c r="I95" s="73"/>
    </row>
    <row r="96" spans="2:9" s="26" customFormat="1" ht="15">
      <c r="B96" s="73"/>
      <c r="C96" s="73"/>
      <c r="D96" s="73"/>
      <c r="E96" s="73"/>
      <c r="F96" s="73"/>
      <c r="G96" s="73"/>
      <c r="H96" s="73"/>
      <c r="I96" s="73"/>
    </row>
    <row r="97" spans="2:9" s="26" customFormat="1" ht="15">
      <c r="B97" s="73"/>
      <c r="C97" s="73"/>
      <c r="D97" s="73"/>
      <c r="E97" s="73"/>
      <c r="F97" s="73"/>
      <c r="G97" s="73"/>
      <c r="H97" s="73"/>
      <c r="I97" s="73"/>
    </row>
    <row r="98" spans="2:9" s="26" customFormat="1" ht="15.75">
      <c r="B98" s="74"/>
      <c r="C98" s="74"/>
      <c r="D98" s="75"/>
      <c r="E98" s="75"/>
      <c r="F98" s="75"/>
      <c r="G98" s="75"/>
      <c r="H98" s="73"/>
      <c r="I98" s="73"/>
    </row>
    <row r="99" spans="2:9" s="26" customFormat="1" ht="15">
      <c r="B99" s="73"/>
      <c r="C99" s="73"/>
      <c r="D99" s="73"/>
      <c r="E99" s="73"/>
      <c r="F99" s="73"/>
      <c r="G99" s="73"/>
      <c r="H99" s="73"/>
      <c r="I99" s="73"/>
    </row>
  </sheetData>
  <sheetProtection/>
  <mergeCells count="16">
    <mergeCell ref="A7:M7"/>
    <mergeCell ref="A8:M8"/>
    <mergeCell ref="A9:M9"/>
    <mergeCell ref="B94:C94"/>
    <mergeCell ref="A10:A12"/>
    <mergeCell ref="B10:B12"/>
    <mergeCell ref="C10:C12"/>
    <mergeCell ref="E11:H11"/>
    <mergeCell ref="D10:M10"/>
    <mergeCell ref="L1:M1"/>
    <mergeCell ref="D2:M2"/>
    <mergeCell ref="O2:AA2"/>
    <mergeCell ref="Z3:AA3"/>
    <mergeCell ref="A6:M6"/>
    <mergeCell ref="A4:M4"/>
    <mergeCell ref="A5:M5"/>
  </mergeCells>
  <printOptions/>
  <pageMargins left="0.75" right="0.75" top="1" bottom="1" header="0.5" footer="0.5"/>
  <pageSetup horizontalDpi="600" verticalDpi="600" orientation="portrait" paperSize="9" scale="30" r:id="rId1"/>
  <rowBreaks count="2" manualBreakCount="2">
    <brk id="47" max="12" man="1"/>
    <brk id="9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</sheetPr>
  <dimension ref="A1:BG99"/>
  <sheetViews>
    <sheetView view="pageBreakPreview" zoomScale="60" zoomScaleNormal="50" zoomScalePageLayoutView="0" workbookViewId="0" topLeftCell="H1">
      <selection activeCell="AG10" sqref="AG10:AM10"/>
    </sheetView>
  </sheetViews>
  <sheetFormatPr defaultColWidth="9.140625" defaultRowHeight="15"/>
  <cols>
    <col min="1" max="1" width="15.28125" style="72" customWidth="1"/>
    <col min="2" max="2" width="71.00390625" style="72" customWidth="1"/>
    <col min="3" max="3" width="15.8515625" style="72" customWidth="1"/>
    <col min="4" max="4" width="16.140625" style="72" customWidth="1"/>
    <col min="5" max="5" width="17.8515625" style="72" customWidth="1"/>
    <col min="6" max="6" width="13.7109375" style="72" customWidth="1"/>
    <col min="7" max="8" width="6.8515625" style="72" customWidth="1"/>
    <col min="9" max="9" width="8.28125" style="72" customWidth="1"/>
    <col min="10" max="10" width="6.8515625" style="72" customWidth="1"/>
    <col min="11" max="11" width="10.140625" style="72" customWidth="1"/>
    <col min="12" max="12" width="19.421875" style="72" customWidth="1"/>
    <col min="13" max="13" width="8.00390625" style="72" customWidth="1"/>
    <col min="14" max="15" width="6.8515625" style="72" customWidth="1"/>
    <col min="16" max="16" width="8.28125" style="72" customWidth="1"/>
    <col min="17" max="17" width="6.8515625" style="72" customWidth="1"/>
    <col min="18" max="18" width="10.140625" style="72" customWidth="1"/>
    <col min="19" max="19" width="19.140625" style="72" customWidth="1"/>
    <col min="20" max="25" width="10.140625" style="72" customWidth="1"/>
    <col min="26" max="26" width="18.7109375" style="72" customWidth="1"/>
    <col min="27" max="32" width="10.140625" style="72" customWidth="1"/>
    <col min="33" max="33" width="17.7109375" style="72" customWidth="1"/>
    <col min="34" max="34" width="9.8515625" style="72" customWidth="1"/>
    <col min="35" max="36" width="6.8515625" style="72" customWidth="1"/>
    <col min="37" max="37" width="8.8515625" style="72" customWidth="1"/>
    <col min="38" max="38" width="6.8515625" style="72" customWidth="1"/>
    <col min="39" max="39" width="7.140625" style="72" customWidth="1"/>
    <col min="40" max="40" width="17.421875" style="72" customWidth="1"/>
    <col min="41" max="41" width="10.140625" style="72" customWidth="1"/>
    <col min="42" max="43" width="6.8515625" style="72" customWidth="1"/>
    <col min="44" max="44" width="8.8515625" style="72" customWidth="1"/>
    <col min="45" max="45" width="7.8515625" style="72" customWidth="1"/>
    <col min="46" max="46" width="11.421875" style="72" customWidth="1"/>
    <col min="47" max="47" width="4.7109375" style="72" customWidth="1"/>
    <col min="48" max="48" width="4.28125" style="72" customWidth="1"/>
    <col min="49" max="49" width="22.00390625" style="72" customWidth="1"/>
    <col min="50" max="50" width="5.140625" style="72" customWidth="1"/>
    <col min="51" max="51" width="5.7109375" style="72" customWidth="1"/>
    <col min="52" max="52" width="6.28125" style="72" customWidth="1"/>
    <col min="53" max="53" width="6.57421875" style="72" customWidth="1"/>
    <col min="54" max="54" width="6.28125" style="72" customWidth="1"/>
    <col min="55" max="56" width="5.7109375" style="72" customWidth="1"/>
    <col min="57" max="57" width="14.7109375" style="72" customWidth="1"/>
    <col min="58" max="67" width="5.7109375" style="72" customWidth="1"/>
    <col min="68" max="16384" width="9.140625" style="72" customWidth="1"/>
  </cols>
  <sheetData>
    <row r="1" spans="5:46" s="94" customFormat="1" ht="18.75">
      <c r="E1" s="90"/>
      <c r="F1" s="90"/>
      <c r="G1" s="90"/>
      <c r="H1" s="90"/>
      <c r="I1" s="90"/>
      <c r="J1" s="90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Q1" s="359" t="s">
        <v>497</v>
      </c>
      <c r="AR1" s="359"/>
      <c r="AS1" s="359"/>
      <c r="AT1" s="359"/>
    </row>
    <row r="2" spans="5:46" s="94" customFormat="1" ht="18.75">
      <c r="E2" s="358" t="s">
        <v>559</v>
      </c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</row>
    <row r="3" spans="12:13" s="94" customFormat="1" ht="18.75">
      <c r="L3" s="360"/>
      <c r="M3" s="360"/>
    </row>
    <row r="4" spans="1:46" s="94" customFormat="1" ht="18.75">
      <c r="A4" s="349" t="s">
        <v>498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</row>
    <row r="5" spans="1:46" s="94" customFormat="1" ht="18.75">
      <c r="A5" s="349" t="s">
        <v>499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</row>
    <row r="6" spans="1:46" s="81" customFormat="1" ht="18.75">
      <c r="A6" s="350" t="s">
        <v>491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</row>
    <row r="7" spans="1:59" ht="15.75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7" s="81" customFormat="1" ht="31.5" customHeight="1">
      <c r="A8" s="379" t="s">
        <v>14</v>
      </c>
      <c r="B8" s="379" t="s">
        <v>15</v>
      </c>
      <c r="C8" s="379" t="s">
        <v>193</v>
      </c>
      <c r="D8" s="379" t="s">
        <v>247</v>
      </c>
      <c r="E8" s="385" t="s">
        <v>248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7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46" s="81" customFormat="1" ht="56.25" customHeight="1">
      <c r="A9" s="380"/>
      <c r="B9" s="380"/>
      <c r="C9" s="380"/>
      <c r="D9" s="380"/>
      <c r="E9" s="385" t="s">
        <v>249</v>
      </c>
      <c r="F9" s="386"/>
      <c r="G9" s="386"/>
      <c r="H9" s="386"/>
      <c r="I9" s="386"/>
      <c r="J9" s="386"/>
      <c r="K9" s="386"/>
      <c r="L9" s="385" t="s">
        <v>250</v>
      </c>
      <c r="M9" s="386"/>
      <c r="N9" s="386"/>
      <c r="O9" s="386"/>
      <c r="P9" s="386"/>
      <c r="Q9" s="386"/>
      <c r="R9" s="387"/>
      <c r="S9" s="385" t="s">
        <v>251</v>
      </c>
      <c r="T9" s="386"/>
      <c r="U9" s="386"/>
      <c r="V9" s="386"/>
      <c r="W9" s="386"/>
      <c r="X9" s="386"/>
      <c r="Y9" s="387"/>
      <c r="Z9" s="385" t="s">
        <v>252</v>
      </c>
      <c r="AA9" s="386"/>
      <c r="AB9" s="386"/>
      <c r="AC9" s="386"/>
      <c r="AD9" s="386"/>
      <c r="AE9" s="386"/>
      <c r="AF9" s="387"/>
      <c r="AG9" s="385" t="s">
        <v>253</v>
      </c>
      <c r="AH9" s="386"/>
      <c r="AI9" s="386"/>
      <c r="AJ9" s="386"/>
      <c r="AK9" s="386"/>
      <c r="AL9" s="386"/>
      <c r="AM9" s="387"/>
      <c r="AN9" s="389" t="s">
        <v>254</v>
      </c>
      <c r="AO9" s="383"/>
      <c r="AP9" s="383"/>
      <c r="AQ9" s="383"/>
      <c r="AR9" s="383"/>
      <c r="AS9" s="383"/>
      <c r="AT9" s="384"/>
    </row>
    <row r="10" spans="1:46" s="81" customFormat="1" ht="60.75" customHeight="1">
      <c r="A10" s="380"/>
      <c r="B10" s="380"/>
      <c r="C10" s="380"/>
      <c r="D10" s="381"/>
      <c r="E10" s="390" t="s">
        <v>230</v>
      </c>
      <c r="F10" s="386"/>
      <c r="G10" s="386"/>
      <c r="H10" s="386"/>
      <c r="I10" s="386"/>
      <c r="J10" s="386"/>
      <c r="K10" s="386"/>
      <c r="L10" s="382" t="s">
        <v>230</v>
      </c>
      <c r="M10" s="383"/>
      <c r="N10" s="383"/>
      <c r="O10" s="383"/>
      <c r="P10" s="383"/>
      <c r="Q10" s="383"/>
      <c r="R10" s="384"/>
      <c r="S10" s="382" t="s">
        <v>230</v>
      </c>
      <c r="T10" s="383"/>
      <c r="U10" s="383"/>
      <c r="V10" s="383"/>
      <c r="W10" s="383"/>
      <c r="X10" s="383"/>
      <c r="Y10" s="384"/>
      <c r="Z10" s="382" t="s">
        <v>230</v>
      </c>
      <c r="AA10" s="383"/>
      <c r="AB10" s="383"/>
      <c r="AC10" s="383"/>
      <c r="AD10" s="383"/>
      <c r="AE10" s="383"/>
      <c r="AF10" s="384"/>
      <c r="AG10" s="382" t="s">
        <v>230</v>
      </c>
      <c r="AH10" s="383"/>
      <c r="AI10" s="383"/>
      <c r="AJ10" s="383"/>
      <c r="AK10" s="383"/>
      <c r="AL10" s="383"/>
      <c r="AM10" s="384"/>
      <c r="AN10" s="389" t="s">
        <v>24</v>
      </c>
      <c r="AO10" s="383"/>
      <c r="AP10" s="383"/>
      <c r="AQ10" s="383"/>
      <c r="AR10" s="383"/>
      <c r="AS10" s="383"/>
      <c r="AT10" s="384"/>
    </row>
    <row r="11" spans="1:46" s="81" customFormat="1" ht="37.5" customHeight="1">
      <c r="A11" s="380"/>
      <c r="B11" s="380"/>
      <c r="C11" s="380"/>
      <c r="D11" s="391" t="s">
        <v>27</v>
      </c>
      <c r="E11" s="82" t="s">
        <v>255</v>
      </c>
      <c r="F11" s="388" t="s">
        <v>256</v>
      </c>
      <c r="G11" s="388"/>
      <c r="H11" s="388"/>
      <c r="I11" s="388"/>
      <c r="J11" s="388"/>
      <c r="K11" s="388"/>
      <c r="L11" s="82" t="s">
        <v>255</v>
      </c>
      <c r="M11" s="388" t="s">
        <v>256</v>
      </c>
      <c r="N11" s="388"/>
      <c r="O11" s="388"/>
      <c r="P11" s="388"/>
      <c r="Q11" s="388"/>
      <c r="R11" s="388"/>
      <c r="S11" s="82" t="s">
        <v>255</v>
      </c>
      <c r="T11" s="388" t="s">
        <v>256</v>
      </c>
      <c r="U11" s="388"/>
      <c r="V11" s="388"/>
      <c r="W11" s="388"/>
      <c r="X11" s="388"/>
      <c r="Y11" s="388"/>
      <c r="Z11" s="82" t="s">
        <v>255</v>
      </c>
      <c r="AA11" s="388" t="s">
        <v>256</v>
      </c>
      <c r="AB11" s="388"/>
      <c r="AC11" s="388"/>
      <c r="AD11" s="388"/>
      <c r="AE11" s="388"/>
      <c r="AF11" s="388"/>
      <c r="AG11" s="82" t="s">
        <v>255</v>
      </c>
      <c r="AH11" s="388" t="s">
        <v>256</v>
      </c>
      <c r="AI11" s="388"/>
      <c r="AJ11" s="388"/>
      <c r="AK11" s="388"/>
      <c r="AL11" s="388"/>
      <c r="AM11" s="388"/>
      <c r="AN11" s="82" t="s">
        <v>255</v>
      </c>
      <c r="AO11" s="388" t="s">
        <v>256</v>
      </c>
      <c r="AP11" s="388"/>
      <c r="AQ11" s="388"/>
      <c r="AR11" s="388"/>
      <c r="AS11" s="388"/>
      <c r="AT11" s="388"/>
    </row>
    <row r="12" spans="1:46" s="81" customFormat="1" ht="66" customHeight="1">
      <c r="A12" s="381"/>
      <c r="B12" s="381"/>
      <c r="C12" s="381"/>
      <c r="D12" s="391"/>
      <c r="E12" s="80" t="s">
        <v>257</v>
      </c>
      <c r="F12" s="80" t="s">
        <v>257</v>
      </c>
      <c r="G12" s="40" t="s">
        <v>258</v>
      </c>
      <c r="H12" s="40" t="s">
        <v>259</v>
      </c>
      <c r="I12" s="40" t="s">
        <v>260</v>
      </c>
      <c r="J12" s="40" t="s">
        <v>261</v>
      </c>
      <c r="K12" s="40" t="s">
        <v>262</v>
      </c>
      <c r="L12" s="80" t="s">
        <v>257</v>
      </c>
      <c r="M12" s="80" t="s">
        <v>257</v>
      </c>
      <c r="N12" s="40" t="s">
        <v>258</v>
      </c>
      <c r="O12" s="40" t="s">
        <v>259</v>
      </c>
      <c r="P12" s="40" t="s">
        <v>260</v>
      </c>
      <c r="Q12" s="40" t="s">
        <v>261</v>
      </c>
      <c r="R12" s="40" t="s">
        <v>262</v>
      </c>
      <c r="S12" s="80" t="s">
        <v>257</v>
      </c>
      <c r="T12" s="80" t="s">
        <v>257</v>
      </c>
      <c r="U12" s="40" t="s">
        <v>258</v>
      </c>
      <c r="V12" s="40" t="s">
        <v>259</v>
      </c>
      <c r="W12" s="40" t="s">
        <v>260</v>
      </c>
      <c r="X12" s="40" t="s">
        <v>261</v>
      </c>
      <c r="Y12" s="40" t="s">
        <v>262</v>
      </c>
      <c r="Z12" s="80" t="s">
        <v>257</v>
      </c>
      <c r="AA12" s="80" t="s">
        <v>257</v>
      </c>
      <c r="AB12" s="40" t="s">
        <v>258</v>
      </c>
      <c r="AC12" s="40" t="s">
        <v>259</v>
      </c>
      <c r="AD12" s="40" t="s">
        <v>260</v>
      </c>
      <c r="AE12" s="40" t="s">
        <v>261</v>
      </c>
      <c r="AF12" s="40" t="s">
        <v>262</v>
      </c>
      <c r="AG12" s="80" t="s">
        <v>257</v>
      </c>
      <c r="AH12" s="80" t="s">
        <v>257</v>
      </c>
      <c r="AI12" s="40" t="s">
        <v>258</v>
      </c>
      <c r="AJ12" s="40" t="s">
        <v>259</v>
      </c>
      <c r="AK12" s="40" t="s">
        <v>260</v>
      </c>
      <c r="AL12" s="40" t="s">
        <v>261</v>
      </c>
      <c r="AM12" s="40" t="s">
        <v>262</v>
      </c>
      <c r="AN12" s="80" t="s">
        <v>257</v>
      </c>
      <c r="AO12" s="80" t="s">
        <v>257</v>
      </c>
      <c r="AP12" s="40" t="s">
        <v>258</v>
      </c>
      <c r="AQ12" s="40" t="s">
        <v>259</v>
      </c>
      <c r="AR12" s="40" t="s">
        <v>260</v>
      </c>
      <c r="AS12" s="40" t="s">
        <v>261</v>
      </c>
      <c r="AT12" s="40" t="s">
        <v>262</v>
      </c>
    </row>
    <row r="13" spans="1:46" ht="15.75">
      <c r="A13" s="66">
        <v>1</v>
      </c>
      <c r="B13" s="66">
        <v>2</v>
      </c>
      <c r="C13" s="66">
        <v>3</v>
      </c>
      <c r="D13" s="66">
        <v>4</v>
      </c>
      <c r="E13" s="41" t="s">
        <v>313</v>
      </c>
      <c r="F13" s="41" t="s">
        <v>314</v>
      </c>
      <c r="G13" s="41" t="s">
        <v>315</v>
      </c>
      <c r="H13" s="41" t="s">
        <v>316</v>
      </c>
      <c r="I13" s="41" t="s">
        <v>317</v>
      </c>
      <c r="J13" s="41" t="s">
        <v>318</v>
      </c>
      <c r="K13" s="41" t="s">
        <v>349</v>
      </c>
      <c r="L13" s="41" t="s">
        <v>319</v>
      </c>
      <c r="M13" s="41" t="s">
        <v>320</v>
      </c>
      <c r="N13" s="41" t="s">
        <v>321</v>
      </c>
      <c r="O13" s="41" t="s">
        <v>322</v>
      </c>
      <c r="P13" s="41" t="s">
        <v>323</v>
      </c>
      <c r="Q13" s="41" t="s">
        <v>324</v>
      </c>
      <c r="R13" s="41" t="s">
        <v>350</v>
      </c>
      <c r="S13" s="41" t="s">
        <v>325</v>
      </c>
      <c r="T13" s="41" t="s">
        <v>326</v>
      </c>
      <c r="U13" s="41" t="s">
        <v>327</v>
      </c>
      <c r="V13" s="41" t="s">
        <v>328</v>
      </c>
      <c r="W13" s="41" t="s">
        <v>329</v>
      </c>
      <c r="X13" s="41" t="s">
        <v>330</v>
      </c>
      <c r="Y13" s="41" t="s">
        <v>500</v>
      </c>
      <c r="Z13" s="41" t="s">
        <v>331</v>
      </c>
      <c r="AA13" s="41" t="s">
        <v>332</v>
      </c>
      <c r="AB13" s="41" t="s">
        <v>333</v>
      </c>
      <c r="AC13" s="41" t="s">
        <v>334</v>
      </c>
      <c r="AD13" s="41" t="s">
        <v>335</v>
      </c>
      <c r="AE13" s="41" t="s">
        <v>336</v>
      </c>
      <c r="AF13" s="41" t="s">
        <v>501</v>
      </c>
      <c r="AG13" s="41" t="s">
        <v>337</v>
      </c>
      <c r="AH13" s="41" t="s">
        <v>338</v>
      </c>
      <c r="AI13" s="41" t="s">
        <v>339</v>
      </c>
      <c r="AJ13" s="41" t="s">
        <v>340</v>
      </c>
      <c r="AK13" s="41" t="s">
        <v>341</v>
      </c>
      <c r="AL13" s="41" t="s">
        <v>342</v>
      </c>
      <c r="AM13" s="41" t="s">
        <v>502</v>
      </c>
      <c r="AN13" s="41" t="s">
        <v>263</v>
      </c>
      <c r="AO13" s="41" t="s">
        <v>264</v>
      </c>
      <c r="AP13" s="41" t="s">
        <v>265</v>
      </c>
      <c r="AQ13" s="41" t="s">
        <v>266</v>
      </c>
      <c r="AR13" s="41" t="s">
        <v>267</v>
      </c>
      <c r="AS13" s="41" t="s">
        <v>268</v>
      </c>
      <c r="AT13" s="41" t="s">
        <v>269</v>
      </c>
    </row>
    <row r="14" spans="1:46" s="32" customFormat="1" ht="15.75">
      <c r="A14" s="68" t="s">
        <v>36</v>
      </c>
      <c r="B14" s="69" t="s">
        <v>37</v>
      </c>
      <c r="C14" s="70" t="s">
        <v>38</v>
      </c>
      <c r="D14" s="200">
        <v>345.73092154</v>
      </c>
      <c r="E14" s="201">
        <v>0</v>
      </c>
      <c r="F14" s="200">
        <f>3!N13</f>
        <v>69.94</v>
      </c>
      <c r="G14" s="202">
        <v>0</v>
      </c>
      <c r="H14" s="202">
        <v>0</v>
      </c>
      <c r="I14" s="71">
        <f>6!G14</f>
        <v>3.175</v>
      </c>
      <c r="J14" s="202">
        <v>0</v>
      </c>
      <c r="K14" s="203">
        <f>7!Q14</f>
        <v>569</v>
      </c>
      <c r="L14" s="201">
        <v>0</v>
      </c>
      <c r="M14" s="200">
        <f>3!O13</f>
        <v>73.01579977333333</v>
      </c>
      <c r="N14" s="202">
        <v>2.5</v>
      </c>
      <c r="O14" s="202">
        <v>0</v>
      </c>
      <c r="P14" s="71">
        <f>6!M14</f>
        <v>5.369</v>
      </c>
      <c r="Q14" s="202">
        <v>0</v>
      </c>
      <c r="R14" s="204">
        <f>7!X14</f>
        <v>561</v>
      </c>
      <c r="S14" s="201">
        <v>0</v>
      </c>
      <c r="T14" s="200">
        <f>3!P13</f>
        <v>85.48045838314667</v>
      </c>
      <c r="U14" s="202">
        <v>0</v>
      </c>
      <c r="V14" s="202">
        <v>0</v>
      </c>
      <c r="W14" s="71">
        <f>6!S14</f>
        <v>6.468</v>
      </c>
      <c r="X14" s="202">
        <v>0</v>
      </c>
      <c r="Y14" s="203">
        <f>7!AE14</f>
        <v>189</v>
      </c>
      <c r="Z14" s="201">
        <v>0</v>
      </c>
      <c r="AA14" s="200">
        <f>3!Q13</f>
        <v>79.5320001005227</v>
      </c>
      <c r="AB14" s="202">
        <v>0</v>
      </c>
      <c r="AC14" s="202">
        <v>0</v>
      </c>
      <c r="AD14" s="71">
        <f>6!Y14</f>
        <v>4.523</v>
      </c>
      <c r="AE14" s="202">
        <v>0</v>
      </c>
      <c r="AF14" s="203">
        <f>7!AL14</f>
        <v>141</v>
      </c>
      <c r="AG14" s="201">
        <v>0</v>
      </c>
      <c r="AH14" s="200">
        <f>3!R13</f>
        <v>83.35799967068844</v>
      </c>
      <c r="AI14" s="202">
        <v>0</v>
      </c>
      <c r="AJ14" s="202">
        <v>0</v>
      </c>
      <c r="AK14" s="71">
        <f>6!AE14</f>
        <v>6.6899999999999995</v>
      </c>
      <c r="AL14" s="202">
        <v>0</v>
      </c>
      <c r="AM14" s="203">
        <f>7!AS14</f>
        <v>138</v>
      </c>
      <c r="AN14" s="201">
        <f>E14+L14+S14+Z14+AG14</f>
        <v>0</v>
      </c>
      <c r="AO14" s="200">
        <f aca="true" t="shared" si="0" ref="AO14:AT14">F14+M14+T14+AA14+AH14</f>
        <v>391.32625792769113</v>
      </c>
      <c r="AP14" s="202">
        <f t="shared" si="0"/>
        <v>2.5</v>
      </c>
      <c r="AQ14" s="202">
        <f t="shared" si="0"/>
        <v>0</v>
      </c>
      <c r="AR14" s="202">
        <f t="shared" si="0"/>
        <v>26.225</v>
      </c>
      <c r="AS14" s="202">
        <f t="shared" si="0"/>
        <v>0</v>
      </c>
      <c r="AT14" s="203">
        <f t="shared" si="0"/>
        <v>1598</v>
      </c>
    </row>
    <row r="15" spans="1:46" s="32" customFormat="1" ht="15.75">
      <c r="A15" s="68" t="s">
        <v>40</v>
      </c>
      <c r="B15" s="69" t="s">
        <v>41</v>
      </c>
      <c r="C15" s="70" t="s">
        <v>38</v>
      </c>
      <c r="D15" s="200">
        <v>0</v>
      </c>
      <c r="E15" s="201">
        <v>0</v>
      </c>
      <c r="F15" s="200">
        <f>3!N14</f>
        <v>0</v>
      </c>
      <c r="G15" s="202">
        <v>0</v>
      </c>
      <c r="H15" s="202">
        <v>0</v>
      </c>
      <c r="I15" s="71">
        <f>6!G15</f>
        <v>0</v>
      </c>
      <c r="J15" s="202">
        <v>0</v>
      </c>
      <c r="K15" s="203">
        <f>7!Q15</f>
        <v>0</v>
      </c>
      <c r="L15" s="201">
        <v>0</v>
      </c>
      <c r="M15" s="200">
        <f>3!O14</f>
        <v>0</v>
      </c>
      <c r="N15" s="202">
        <v>0</v>
      </c>
      <c r="O15" s="202">
        <v>0</v>
      </c>
      <c r="P15" s="71">
        <f>6!M15</f>
        <v>0</v>
      </c>
      <c r="Q15" s="202">
        <v>0</v>
      </c>
      <c r="R15" s="203">
        <f>7!X15</f>
        <v>0</v>
      </c>
      <c r="S15" s="201">
        <v>0</v>
      </c>
      <c r="T15" s="200">
        <f>3!P14</f>
        <v>0</v>
      </c>
      <c r="U15" s="202">
        <v>0</v>
      </c>
      <c r="V15" s="202">
        <v>0</v>
      </c>
      <c r="W15" s="71">
        <f>6!S15</f>
        <v>0</v>
      </c>
      <c r="X15" s="202">
        <v>0</v>
      </c>
      <c r="Y15" s="203">
        <f>7!AE15</f>
        <v>0</v>
      </c>
      <c r="Z15" s="201">
        <v>0</v>
      </c>
      <c r="AA15" s="200">
        <f>3!Q14</f>
        <v>0</v>
      </c>
      <c r="AB15" s="202">
        <v>0</v>
      </c>
      <c r="AC15" s="202">
        <v>0</v>
      </c>
      <c r="AD15" s="71">
        <f>6!Y15</f>
        <v>0</v>
      </c>
      <c r="AE15" s="202">
        <v>0</v>
      </c>
      <c r="AF15" s="203">
        <f>7!AL15</f>
        <v>0</v>
      </c>
      <c r="AG15" s="201">
        <v>0</v>
      </c>
      <c r="AH15" s="200">
        <f>3!R14</f>
        <v>0</v>
      </c>
      <c r="AI15" s="202">
        <v>0</v>
      </c>
      <c r="AJ15" s="202">
        <v>0</v>
      </c>
      <c r="AK15" s="71">
        <f>6!AE15</f>
        <v>0</v>
      </c>
      <c r="AL15" s="202">
        <v>0</v>
      </c>
      <c r="AM15" s="203">
        <f>7!AS15</f>
        <v>0</v>
      </c>
      <c r="AN15" s="201">
        <f aca="true" t="shared" si="1" ref="AN15:AN78">E15+L15+S15+Z15+AG15</f>
        <v>0</v>
      </c>
      <c r="AO15" s="200">
        <f aca="true" t="shared" si="2" ref="AO15:AO78">F15+M15+T15+AA15+AH15</f>
        <v>0</v>
      </c>
      <c r="AP15" s="202">
        <f aca="true" t="shared" si="3" ref="AP15:AP78">G15+N15+U15+AB15+AI15</f>
        <v>0</v>
      </c>
      <c r="AQ15" s="202">
        <f aca="true" t="shared" si="4" ref="AQ15:AQ78">H15+O15+V15+AC15+AJ15</f>
        <v>0</v>
      </c>
      <c r="AR15" s="202">
        <f aca="true" t="shared" si="5" ref="AR15:AR78">I15+P15+W15+AD15+AK15</f>
        <v>0</v>
      </c>
      <c r="AS15" s="202">
        <f aca="true" t="shared" si="6" ref="AS15:AS78">J15+Q15+X15+AE15+AL15</f>
        <v>0</v>
      </c>
      <c r="AT15" s="203">
        <f aca="true" t="shared" si="7" ref="AT15:AT78">K15+R15+Y15+AF15+AM15</f>
        <v>0</v>
      </c>
    </row>
    <row r="16" spans="1:46" s="32" customFormat="1" ht="31.5">
      <c r="A16" s="68" t="s">
        <v>42</v>
      </c>
      <c r="B16" s="69" t="s">
        <v>43</v>
      </c>
      <c r="C16" s="70" t="s">
        <v>38</v>
      </c>
      <c r="D16" s="200">
        <v>255.05532155666668</v>
      </c>
      <c r="E16" s="201">
        <v>0</v>
      </c>
      <c r="F16" s="200">
        <f>3!N15</f>
        <v>43.88</v>
      </c>
      <c r="G16" s="202">
        <v>0</v>
      </c>
      <c r="H16" s="202">
        <v>0</v>
      </c>
      <c r="I16" s="71">
        <f>6!G16</f>
        <v>3.175</v>
      </c>
      <c r="J16" s="202">
        <v>0</v>
      </c>
      <c r="K16" s="203">
        <f>7!Q16</f>
        <v>560</v>
      </c>
      <c r="L16" s="201">
        <v>0</v>
      </c>
      <c r="M16" s="200">
        <f>3!O15</f>
        <v>47.17891105066666</v>
      </c>
      <c r="N16" s="202">
        <v>2.5</v>
      </c>
      <c r="O16" s="202">
        <v>0</v>
      </c>
      <c r="P16" s="71">
        <f>6!M16</f>
        <v>4.619</v>
      </c>
      <c r="Q16" s="202">
        <v>0</v>
      </c>
      <c r="R16" s="203">
        <f>7!X16</f>
        <v>554</v>
      </c>
      <c r="S16" s="201">
        <v>0</v>
      </c>
      <c r="T16" s="200">
        <f>3!P15</f>
        <v>54.83661848981334</v>
      </c>
      <c r="U16" s="202">
        <v>0</v>
      </c>
      <c r="V16" s="202">
        <v>0</v>
      </c>
      <c r="W16" s="71">
        <f>6!S16</f>
        <v>6.468</v>
      </c>
      <c r="X16" s="202">
        <v>0</v>
      </c>
      <c r="Y16" s="203">
        <f>7!AE16</f>
        <v>176</v>
      </c>
      <c r="Z16" s="201">
        <v>0</v>
      </c>
      <c r="AA16" s="200">
        <f>3!Q15</f>
        <v>71.17123210052269</v>
      </c>
      <c r="AB16" s="202">
        <v>0</v>
      </c>
      <c r="AC16" s="202">
        <v>0</v>
      </c>
      <c r="AD16" s="71">
        <f>6!Y16</f>
        <v>4.523</v>
      </c>
      <c r="AE16" s="202">
        <v>0</v>
      </c>
      <c r="AF16" s="203">
        <f>7!AL16</f>
        <v>136</v>
      </c>
      <c r="AG16" s="201">
        <v>0</v>
      </c>
      <c r="AH16" s="200">
        <f>3!R15</f>
        <v>64.00589565788844</v>
      </c>
      <c r="AI16" s="202">
        <v>0</v>
      </c>
      <c r="AJ16" s="202">
        <v>0</v>
      </c>
      <c r="AK16" s="71">
        <f>6!AE16</f>
        <v>6.6899999999999995</v>
      </c>
      <c r="AL16" s="202">
        <v>0</v>
      </c>
      <c r="AM16" s="203">
        <f>7!AS16</f>
        <v>129</v>
      </c>
      <c r="AN16" s="201">
        <f t="shared" si="1"/>
        <v>0</v>
      </c>
      <c r="AO16" s="200">
        <f t="shared" si="2"/>
        <v>281.07265729889116</v>
      </c>
      <c r="AP16" s="202">
        <f t="shared" si="3"/>
        <v>2.5</v>
      </c>
      <c r="AQ16" s="202">
        <f t="shared" si="4"/>
        <v>0</v>
      </c>
      <c r="AR16" s="202">
        <f t="shared" si="5"/>
        <v>25.475</v>
      </c>
      <c r="AS16" s="202">
        <f t="shared" si="6"/>
        <v>0</v>
      </c>
      <c r="AT16" s="203">
        <f t="shared" si="7"/>
        <v>1555</v>
      </c>
    </row>
    <row r="17" spans="1:46" s="32" customFormat="1" ht="47.25">
      <c r="A17" s="68" t="s">
        <v>44</v>
      </c>
      <c r="B17" s="69" t="s">
        <v>45</v>
      </c>
      <c r="C17" s="70" t="s">
        <v>38</v>
      </c>
      <c r="D17" s="200">
        <v>0</v>
      </c>
      <c r="E17" s="201">
        <v>0</v>
      </c>
      <c r="F17" s="200">
        <f>3!N16</f>
        <v>0</v>
      </c>
      <c r="G17" s="202">
        <v>0</v>
      </c>
      <c r="H17" s="202">
        <v>0</v>
      </c>
      <c r="I17" s="71">
        <f>6!G17</f>
        <v>0</v>
      </c>
      <c r="J17" s="202">
        <v>0</v>
      </c>
      <c r="K17" s="203">
        <f>7!Q17</f>
        <v>0</v>
      </c>
      <c r="L17" s="201">
        <v>0</v>
      </c>
      <c r="M17" s="200">
        <f>3!O16</f>
        <v>0</v>
      </c>
      <c r="N17" s="202">
        <v>0</v>
      </c>
      <c r="O17" s="202">
        <v>0</v>
      </c>
      <c r="P17" s="71">
        <f>6!M17</f>
        <v>0</v>
      </c>
      <c r="Q17" s="202">
        <v>0</v>
      </c>
      <c r="R17" s="203">
        <f>7!X17</f>
        <v>0</v>
      </c>
      <c r="S17" s="201">
        <v>0</v>
      </c>
      <c r="T17" s="200">
        <f>3!P16</f>
        <v>0</v>
      </c>
      <c r="U17" s="202">
        <v>0</v>
      </c>
      <c r="V17" s="202">
        <v>0</v>
      </c>
      <c r="W17" s="71">
        <f>6!S17</f>
        <v>0</v>
      </c>
      <c r="X17" s="202">
        <v>0</v>
      </c>
      <c r="Y17" s="203">
        <f>7!AE17</f>
        <v>0</v>
      </c>
      <c r="Z17" s="201">
        <v>0</v>
      </c>
      <c r="AA17" s="200">
        <f>3!Q16</f>
        <v>0</v>
      </c>
      <c r="AB17" s="202">
        <v>0</v>
      </c>
      <c r="AC17" s="202">
        <v>0</v>
      </c>
      <c r="AD17" s="71">
        <f>6!Y17</f>
        <v>0</v>
      </c>
      <c r="AE17" s="202">
        <v>0</v>
      </c>
      <c r="AF17" s="203">
        <f>7!AL17</f>
        <v>0</v>
      </c>
      <c r="AG17" s="201">
        <v>0</v>
      </c>
      <c r="AH17" s="200">
        <f>3!R16</f>
        <v>0</v>
      </c>
      <c r="AI17" s="202">
        <v>0</v>
      </c>
      <c r="AJ17" s="202">
        <v>0</v>
      </c>
      <c r="AK17" s="71">
        <f>6!AE17</f>
        <v>0</v>
      </c>
      <c r="AL17" s="202">
        <v>0</v>
      </c>
      <c r="AM17" s="203">
        <f>7!AS17</f>
        <v>0</v>
      </c>
      <c r="AN17" s="201">
        <f t="shared" si="1"/>
        <v>0</v>
      </c>
      <c r="AO17" s="200">
        <f t="shared" si="2"/>
        <v>0</v>
      </c>
      <c r="AP17" s="202">
        <f t="shared" si="3"/>
        <v>0</v>
      </c>
      <c r="AQ17" s="202">
        <f t="shared" si="4"/>
        <v>0</v>
      </c>
      <c r="AR17" s="202">
        <f t="shared" si="5"/>
        <v>0</v>
      </c>
      <c r="AS17" s="202">
        <f t="shared" si="6"/>
        <v>0</v>
      </c>
      <c r="AT17" s="203">
        <f t="shared" si="7"/>
        <v>0</v>
      </c>
    </row>
    <row r="18" spans="1:46" s="32" customFormat="1" ht="31.5">
      <c r="A18" s="68" t="s">
        <v>46</v>
      </c>
      <c r="B18" s="69" t="s">
        <v>47</v>
      </c>
      <c r="C18" s="70" t="s">
        <v>38</v>
      </c>
      <c r="D18" s="200">
        <v>3.39016</v>
      </c>
      <c r="E18" s="201">
        <v>0</v>
      </c>
      <c r="F18" s="200">
        <f>3!N17</f>
        <v>0</v>
      </c>
      <c r="G18" s="202">
        <v>0</v>
      </c>
      <c r="H18" s="202">
        <v>0</v>
      </c>
      <c r="I18" s="71">
        <f>6!G18</f>
        <v>0</v>
      </c>
      <c r="J18" s="202">
        <v>0</v>
      </c>
      <c r="K18" s="203">
        <f>7!Q18</f>
        <v>0</v>
      </c>
      <c r="L18" s="201">
        <v>0</v>
      </c>
      <c r="M18" s="200">
        <f>3!O17</f>
        <v>3.6667970559999996</v>
      </c>
      <c r="N18" s="202">
        <v>0</v>
      </c>
      <c r="O18" s="202">
        <v>0</v>
      </c>
      <c r="P18" s="71">
        <f>6!M18</f>
        <v>0.75</v>
      </c>
      <c r="Q18" s="202">
        <v>0</v>
      </c>
      <c r="R18" s="203">
        <f>7!X18</f>
        <v>0</v>
      </c>
      <c r="S18" s="201">
        <v>0</v>
      </c>
      <c r="T18" s="200">
        <f>3!P17</f>
        <v>0</v>
      </c>
      <c r="U18" s="202">
        <v>0</v>
      </c>
      <c r="V18" s="202">
        <v>0</v>
      </c>
      <c r="W18" s="71">
        <f>6!S18</f>
        <v>0</v>
      </c>
      <c r="X18" s="202">
        <v>0</v>
      </c>
      <c r="Y18" s="203">
        <f>7!AE18</f>
        <v>0</v>
      </c>
      <c r="Z18" s="201">
        <v>0</v>
      </c>
      <c r="AA18" s="200">
        <f>3!Q17</f>
        <v>0</v>
      </c>
      <c r="AB18" s="202">
        <v>0</v>
      </c>
      <c r="AC18" s="202">
        <v>0</v>
      </c>
      <c r="AD18" s="71">
        <f>6!Y18</f>
        <v>0</v>
      </c>
      <c r="AE18" s="202">
        <v>0</v>
      </c>
      <c r="AF18" s="203">
        <f>7!AL18</f>
        <v>0</v>
      </c>
      <c r="AG18" s="201">
        <v>0</v>
      </c>
      <c r="AH18" s="200">
        <f>3!R17</f>
        <v>0</v>
      </c>
      <c r="AI18" s="202">
        <v>0</v>
      </c>
      <c r="AJ18" s="202">
        <v>0</v>
      </c>
      <c r="AK18" s="71">
        <f>6!AE18</f>
        <v>0</v>
      </c>
      <c r="AL18" s="202">
        <v>0</v>
      </c>
      <c r="AM18" s="203">
        <f>7!AS18</f>
        <v>0</v>
      </c>
      <c r="AN18" s="201">
        <f t="shared" si="1"/>
        <v>0</v>
      </c>
      <c r="AO18" s="200">
        <f t="shared" si="2"/>
        <v>3.6667970559999996</v>
      </c>
      <c r="AP18" s="202">
        <f t="shared" si="3"/>
        <v>0</v>
      </c>
      <c r="AQ18" s="202">
        <f t="shared" si="4"/>
        <v>0</v>
      </c>
      <c r="AR18" s="202">
        <f t="shared" si="5"/>
        <v>0.75</v>
      </c>
      <c r="AS18" s="202">
        <f t="shared" si="6"/>
        <v>0</v>
      </c>
      <c r="AT18" s="203">
        <f t="shared" si="7"/>
        <v>0</v>
      </c>
    </row>
    <row r="19" spans="1:46" s="32" customFormat="1" ht="31.5">
      <c r="A19" s="68" t="s">
        <v>48</v>
      </c>
      <c r="B19" s="69" t="s">
        <v>49</v>
      </c>
      <c r="C19" s="70" t="s">
        <v>38</v>
      </c>
      <c r="D19" s="200">
        <v>0</v>
      </c>
      <c r="E19" s="201">
        <v>0</v>
      </c>
      <c r="F19" s="200">
        <f>3!N18</f>
        <v>0</v>
      </c>
      <c r="G19" s="202">
        <v>0</v>
      </c>
      <c r="H19" s="202">
        <v>0</v>
      </c>
      <c r="I19" s="71">
        <f>6!G19</f>
        <v>0</v>
      </c>
      <c r="J19" s="202">
        <v>0</v>
      </c>
      <c r="K19" s="203">
        <f>7!Q19</f>
        <v>0</v>
      </c>
      <c r="L19" s="201">
        <v>0</v>
      </c>
      <c r="M19" s="200">
        <f>3!O18</f>
        <v>0</v>
      </c>
      <c r="N19" s="202">
        <v>0</v>
      </c>
      <c r="O19" s="202">
        <v>0</v>
      </c>
      <c r="P19" s="71">
        <f>6!M19</f>
        <v>0</v>
      </c>
      <c r="Q19" s="202">
        <v>0</v>
      </c>
      <c r="R19" s="203">
        <f>7!X19</f>
        <v>0</v>
      </c>
      <c r="S19" s="201">
        <v>0</v>
      </c>
      <c r="T19" s="200">
        <f>3!P18</f>
        <v>0</v>
      </c>
      <c r="U19" s="202">
        <v>0</v>
      </c>
      <c r="V19" s="202">
        <v>0</v>
      </c>
      <c r="W19" s="71">
        <f>6!S19</f>
        <v>0</v>
      </c>
      <c r="X19" s="202">
        <v>0</v>
      </c>
      <c r="Y19" s="203">
        <f>7!AE19</f>
        <v>0</v>
      </c>
      <c r="Z19" s="201">
        <v>0</v>
      </c>
      <c r="AA19" s="200">
        <f>3!Q18</f>
        <v>0</v>
      </c>
      <c r="AB19" s="202">
        <v>0</v>
      </c>
      <c r="AC19" s="202">
        <v>0</v>
      </c>
      <c r="AD19" s="71">
        <f>6!Y19</f>
        <v>0</v>
      </c>
      <c r="AE19" s="202">
        <v>0</v>
      </c>
      <c r="AF19" s="203">
        <f>7!AL19</f>
        <v>0</v>
      </c>
      <c r="AG19" s="201">
        <v>0</v>
      </c>
      <c r="AH19" s="200">
        <f>3!R18</f>
        <v>0</v>
      </c>
      <c r="AI19" s="202">
        <v>0</v>
      </c>
      <c r="AJ19" s="202">
        <v>0</v>
      </c>
      <c r="AK19" s="71">
        <f>6!AE19</f>
        <v>0</v>
      </c>
      <c r="AL19" s="202">
        <v>0</v>
      </c>
      <c r="AM19" s="203">
        <f>7!AS19</f>
        <v>0</v>
      </c>
      <c r="AN19" s="201">
        <f t="shared" si="1"/>
        <v>0</v>
      </c>
      <c r="AO19" s="200">
        <f t="shared" si="2"/>
        <v>0</v>
      </c>
      <c r="AP19" s="202">
        <f t="shared" si="3"/>
        <v>0</v>
      </c>
      <c r="AQ19" s="202">
        <f t="shared" si="4"/>
        <v>0</v>
      </c>
      <c r="AR19" s="202">
        <f t="shared" si="5"/>
        <v>0</v>
      </c>
      <c r="AS19" s="202">
        <f t="shared" si="6"/>
        <v>0</v>
      </c>
      <c r="AT19" s="203">
        <f t="shared" si="7"/>
        <v>0</v>
      </c>
    </row>
    <row r="20" spans="1:46" s="32" customFormat="1" ht="15.75">
      <c r="A20" s="68" t="s">
        <v>50</v>
      </c>
      <c r="B20" s="69" t="s">
        <v>51</v>
      </c>
      <c r="C20" s="70" t="s">
        <v>38</v>
      </c>
      <c r="D20" s="200">
        <v>87.28543998333332</v>
      </c>
      <c r="E20" s="201">
        <v>0</v>
      </c>
      <c r="F20" s="200">
        <f>3!N19</f>
        <v>26.06</v>
      </c>
      <c r="G20" s="202">
        <v>0</v>
      </c>
      <c r="H20" s="202">
        <v>0</v>
      </c>
      <c r="I20" s="71">
        <f>6!G20</f>
        <v>0</v>
      </c>
      <c r="J20" s="202">
        <v>0</v>
      </c>
      <c r="K20" s="203">
        <f>7!Q20</f>
        <v>9</v>
      </c>
      <c r="L20" s="201">
        <v>0</v>
      </c>
      <c r="M20" s="200">
        <f>3!O19</f>
        <v>22.170091666666668</v>
      </c>
      <c r="N20" s="202">
        <v>0</v>
      </c>
      <c r="O20" s="202">
        <v>0</v>
      </c>
      <c r="P20" s="71">
        <f>6!M20</f>
        <v>0</v>
      </c>
      <c r="Q20" s="202">
        <v>0</v>
      </c>
      <c r="R20" s="203">
        <f>7!X20</f>
        <v>7</v>
      </c>
      <c r="S20" s="201">
        <v>0</v>
      </c>
      <c r="T20" s="200">
        <f>3!P19</f>
        <v>30.643839893333336</v>
      </c>
      <c r="U20" s="202">
        <v>0</v>
      </c>
      <c r="V20" s="202">
        <v>0</v>
      </c>
      <c r="W20" s="71">
        <f>6!S20</f>
        <v>0</v>
      </c>
      <c r="X20" s="202">
        <v>0</v>
      </c>
      <c r="Y20" s="203">
        <f>7!AE20</f>
        <v>13</v>
      </c>
      <c r="Z20" s="201">
        <v>0</v>
      </c>
      <c r="AA20" s="200">
        <f>3!Q19</f>
        <v>8.360768000000002</v>
      </c>
      <c r="AB20" s="202">
        <v>0</v>
      </c>
      <c r="AC20" s="202">
        <v>0</v>
      </c>
      <c r="AD20" s="71">
        <f>6!Y20</f>
        <v>0</v>
      </c>
      <c r="AE20" s="202">
        <v>0</v>
      </c>
      <c r="AF20" s="203">
        <f>7!AL20</f>
        <v>5</v>
      </c>
      <c r="AG20" s="201">
        <v>0</v>
      </c>
      <c r="AH20" s="200">
        <f>3!R19</f>
        <v>19.3521040128</v>
      </c>
      <c r="AI20" s="202">
        <v>0</v>
      </c>
      <c r="AJ20" s="202">
        <v>0</v>
      </c>
      <c r="AK20" s="71">
        <f>6!AE20</f>
        <v>0</v>
      </c>
      <c r="AL20" s="202">
        <v>0</v>
      </c>
      <c r="AM20" s="203">
        <f>7!AS20</f>
        <v>9</v>
      </c>
      <c r="AN20" s="201">
        <f t="shared" si="1"/>
        <v>0</v>
      </c>
      <c r="AO20" s="200">
        <f t="shared" si="2"/>
        <v>106.58680357280001</v>
      </c>
      <c r="AP20" s="202">
        <f t="shared" si="3"/>
        <v>0</v>
      </c>
      <c r="AQ20" s="202">
        <f t="shared" si="4"/>
        <v>0</v>
      </c>
      <c r="AR20" s="202">
        <f t="shared" si="5"/>
        <v>0</v>
      </c>
      <c r="AS20" s="202">
        <f t="shared" si="6"/>
        <v>0</v>
      </c>
      <c r="AT20" s="203">
        <f t="shared" si="7"/>
        <v>43</v>
      </c>
    </row>
    <row r="21" spans="1:46" s="32" customFormat="1" ht="31.5">
      <c r="A21" s="68" t="s">
        <v>52</v>
      </c>
      <c r="B21" s="69" t="s">
        <v>53</v>
      </c>
      <c r="C21" s="70" t="s">
        <v>38</v>
      </c>
      <c r="D21" s="200">
        <v>255.05532155666668</v>
      </c>
      <c r="E21" s="201">
        <v>0</v>
      </c>
      <c r="F21" s="200">
        <f>3!N20</f>
        <v>43.879999999999995</v>
      </c>
      <c r="G21" s="202">
        <v>0</v>
      </c>
      <c r="H21" s="202">
        <v>0</v>
      </c>
      <c r="I21" s="71">
        <f>6!G21</f>
        <v>3.175</v>
      </c>
      <c r="J21" s="202">
        <v>0</v>
      </c>
      <c r="K21" s="203">
        <f>7!Q21</f>
        <v>560</v>
      </c>
      <c r="L21" s="201">
        <v>0</v>
      </c>
      <c r="M21" s="200">
        <f>3!O20</f>
        <v>47.17891105066667</v>
      </c>
      <c r="N21" s="202">
        <v>2.5</v>
      </c>
      <c r="O21" s="202">
        <v>0</v>
      </c>
      <c r="P21" s="71">
        <f>6!M21</f>
        <v>4.619</v>
      </c>
      <c r="Q21" s="202">
        <v>0</v>
      </c>
      <c r="R21" s="203">
        <f>7!X21</f>
        <v>554</v>
      </c>
      <c r="S21" s="201">
        <v>0</v>
      </c>
      <c r="T21" s="200">
        <f>3!P20</f>
        <v>54.83661848981334</v>
      </c>
      <c r="U21" s="202">
        <v>0</v>
      </c>
      <c r="V21" s="202">
        <v>0</v>
      </c>
      <c r="W21" s="71">
        <f>6!S21</f>
        <v>6.468</v>
      </c>
      <c r="X21" s="202">
        <v>0</v>
      </c>
      <c r="Y21" s="203">
        <f>7!AE21</f>
        <v>176</v>
      </c>
      <c r="Z21" s="201">
        <v>0</v>
      </c>
      <c r="AA21" s="200">
        <f>3!Q20</f>
        <v>71.17123210052267</v>
      </c>
      <c r="AB21" s="202">
        <v>0</v>
      </c>
      <c r="AC21" s="202">
        <v>0</v>
      </c>
      <c r="AD21" s="71">
        <f>6!Y21</f>
        <v>4.523</v>
      </c>
      <c r="AE21" s="202">
        <v>0</v>
      </c>
      <c r="AF21" s="203">
        <f>7!AL21</f>
        <v>136</v>
      </c>
      <c r="AG21" s="201">
        <v>0</v>
      </c>
      <c r="AH21" s="200">
        <f>3!R20</f>
        <v>64.00589565788844</v>
      </c>
      <c r="AI21" s="202">
        <v>0</v>
      </c>
      <c r="AJ21" s="202">
        <v>0</v>
      </c>
      <c r="AK21" s="71">
        <f>6!AE21</f>
        <v>6.6899999999999995</v>
      </c>
      <c r="AL21" s="202">
        <v>0</v>
      </c>
      <c r="AM21" s="203">
        <f>7!AS21</f>
        <v>129</v>
      </c>
      <c r="AN21" s="201">
        <f t="shared" si="1"/>
        <v>0</v>
      </c>
      <c r="AO21" s="200">
        <f t="shared" si="2"/>
        <v>281.0726572988911</v>
      </c>
      <c r="AP21" s="202">
        <f t="shared" si="3"/>
        <v>2.5</v>
      </c>
      <c r="AQ21" s="202">
        <f t="shared" si="4"/>
        <v>0</v>
      </c>
      <c r="AR21" s="202">
        <f t="shared" si="5"/>
        <v>25.475</v>
      </c>
      <c r="AS21" s="202">
        <f t="shared" si="6"/>
        <v>0</v>
      </c>
      <c r="AT21" s="203">
        <f t="shared" si="7"/>
        <v>1555</v>
      </c>
    </row>
    <row r="22" spans="1:46" s="32" customFormat="1" ht="47.25">
      <c r="A22" s="68" t="s">
        <v>54</v>
      </c>
      <c r="B22" s="69" t="s">
        <v>55</v>
      </c>
      <c r="C22" s="70" t="s">
        <v>38</v>
      </c>
      <c r="D22" s="200">
        <v>170.26125848666666</v>
      </c>
      <c r="E22" s="201">
        <v>0</v>
      </c>
      <c r="F22" s="200">
        <f>3!N21</f>
        <v>33.62</v>
      </c>
      <c r="G22" s="202">
        <v>0</v>
      </c>
      <c r="H22" s="202">
        <v>0</v>
      </c>
      <c r="I22" s="71">
        <f>6!G22</f>
        <v>0</v>
      </c>
      <c r="J22" s="202">
        <v>0</v>
      </c>
      <c r="K22" s="203">
        <f>7!Q22</f>
        <v>44</v>
      </c>
      <c r="L22" s="201">
        <v>0</v>
      </c>
      <c r="M22" s="200">
        <f>3!O21</f>
        <v>36.10233105066667</v>
      </c>
      <c r="N22" s="202">
        <v>2.5</v>
      </c>
      <c r="O22" s="202">
        <v>0</v>
      </c>
      <c r="P22" s="71">
        <f>6!M22</f>
        <v>0</v>
      </c>
      <c r="Q22" s="202">
        <v>0</v>
      </c>
      <c r="R22" s="203">
        <f>7!X22</f>
        <v>22</v>
      </c>
      <c r="S22" s="201">
        <v>0</v>
      </c>
      <c r="T22" s="200">
        <f>3!P21</f>
        <v>21.551090335146668</v>
      </c>
      <c r="U22" s="202">
        <v>0</v>
      </c>
      <c r="V22" s="202">
        <v>0</v>
      </c>
      <c r="W22" s="71">
        <f>6!S22</f>
        <v>0</v>
      </c>
      <c r="X22" s="202">
        <v>0</v>
      </c>
      <c r="Y22" s="203">
        <f>7!AE22</f>
        <v>40</v>
      </c>
      <c r="Z22" s="201">
        <v>0</v>
      </c>
      <c r="AA22" s="200">
        <f>3!Q21</f>
        <v>63.80023797954561</v>
      </c>
      <c r="AB22" s="202">
        <v>0</v>
      </c>
      <c r="AC22" s="202">
        <v>0</v>
      </c>
      <c r="AD22" s="71">
        <f>6!Y22</f>
        <v>0</v>
      </c>
      <c r="AE22" s="202">
        <v>0</v>
      </c>
      <c r="AF22" s="203">
        <f>7!AL22</f>
        <v>77</v>
      </c>
      <c r="AG22" s="201">
        <v>0</v>
      </c>
      <c r="AH22" s="200">
        <f>3!R21</f>
        <v>31.722328236336473</v>
      </c>
      <c r="AI22" s="202">
        <v>0</v>
      </c>
      <c r="AJ22" s="202">
        <v>0</v>
      </c>
      <c r="AK22" s="71">
        <f>6!AE22</f>
        <v>0</v>
      </c>
      <c r="AL22" s="202">
        <v>0</v>
      </c>
      <c r="AM22" s="203">
        <f>7!AS22</f>
        <v>123</v>
      </c>
      <c r="AN22" s="201">
        <f t="shared" si="1"/>
        <v>0</v>
      </c>
      <c r="AO22" s="200">
        <f t="shared" si="2"/>
        <v>186.7959876016954</v>
      </c>
      <c r="AP22" s="202">
        <f t="shared" si="3"/>
        <v>2.5</v>
      </c>
      <c r="AQ22" s="202">
        <f t="shared" si="4"/>
        <v>0</v>
      </c>
      <c r="AR22" s="202">
        <f t="shared" si="5"/>
        <v>0</v>
      </c>
      <c r="AS22" s="202">
        <f t="shared" si="6"/>
        <v>0</v>
      </c>
      <c r="AT22" s="203">
        <f t="shared" si="7"/>
        <v>306</v>
      </c>
    </row>
    <row r="23" spans="1:46" s="32" customFormat="1" ht="31.5">
      <c r="A23" s="68" t="s">
        <v>56</v>
      </c>
      <c r="B23" s="69" t="s">
        <v>57</v>
      </c>
      <c r="C23" s="70" t="s">
        <v>38</v>
      </c>
      <c r="D23" s="200">
        <v>0</v>
      </c>
      <c r="E23" s="201">
        <v>0</v>
      </c>
      <c r="F23" s="200">
        <f>3!N22</f>
        <v>0</v>
      </c>
      <c r="G23" s="202">
        <v>0</v>
      </c>
      <c r="H23" s="202">
        <v>0</v>
      </c>
      <c r="I23" s="71">
        <f>6!G23</f>
        <v>0</v>
      </c>
      <c r="J23" s="202">
        <v>0</v>
      </c>
      <c r="K23" s="203">
        <f>7!Q23</f>
        <v>0</v>
      </c>
      <c r="L23" s="201">
        <v>0</v>
      </c>
      <c r="M23" s="200">
        <f>3!O22</f>
        <v>0</v>
      </c>
      <c r="N23" s="202">
        <v>0</v>
      </c>
      <c r="O23" s="202">
        <v>0</v>
      </c>
      <c r="P23" s="71">
        <f>6!M23</f>
        <v>0</v>
      </c>
      <c r="Q23" s="202">
        <v>0</v>
      </c>
      <c r="R23" s="203">
        <f>7!X23</f>
        <v>0</v>
      </c>
      <c r="S23" s="201">
        <v>0</v>
      </c>
      <c r="T23" s="200">
        <f>3!P22</f>
        <v>0</v>
      </c>
      <c r="U23" s="202">
        <v>0</v>
      </c>
      <c r="V23" s="202">
        <v>0</v>
      </c>
      <c r="W23" s="71">
        <f>6!S23</f>
        <v>0</v>
      </c>
      <c r="X23" s="202">
        <v>0</v>
      </c>
      <c r="Y23" s="203">
        <f>7!AE23</f>
        <v>0</v>
      </c>
      <c r="Z23" s="201">
        <v>0</v>
      </c>
      <c r="AA23" s="200">
        <f>3!Q22</f>
        <v>0</v>
      </c>
      <c r="AB23" s="202">
        <v>0</v>
      </c>
      <c r="AC23" s="202">
        <v>0</v>
      </c>
      <c r="AD23" s="71">
        <f>6!Y23</f>
        <v>0</v>
      </c>
      <c r="AE23" s="202">
        <v>0</v>
      </c>
      <c r="AF23" s="203">
        <f>7!AL23</f>
        <v>0</v>
      </c>
      <c r="AG23" s="201">
        <v>0</v>
      </c>
      <c r="AH23" s="200">
        <f>3!R22</f>
        <v>0</v>
      </c>
      <c r="AI23" s="202">
        <v>0</v>
      </c>
      <c r="AJ23" s="202">
        <v>0</v>
      </c>
      <c r="AK23" s="71">
        <f>6!AE23</f>
        <v>0</v>
      </c>
      <c r="AL23" s="202">
        <v>0</v>
      </c>
      <c r="AM23" s="203">
        <f>7!AS23</f>
        <v>0</v>
      </c>
      <c r="AN23" s="201">
        <f t="shared" si="1"/>
        <v>0</v>
      </c>
      <c r="AO23" s="200">
        <f t="shared" si="2"/>
        <v>0</v>
      </c>
      <c r="AP23" s="202">
        <f t="shared" si="3"/>
        <v>0</v>
      </c>
      <c r="AQ23" s="202">
        <f t="shared" si="4"/>
        <v>0</v>
      </c>
      <c r="AR23" s="202">
        <f t="shared" si="5"/>
        <v>0</v>
      </c>
      <c r="AS23" s="202">
        <f t="shared" si="6"/>
        <v>0</v>
      </c>
      <c r="AT23" s="203">
        <f t="shared" si="7"/>
        <v>0</v>
      </c>
    </row>
    <row r="24" spans="1:46" s="32" customFormat="1" ht="47.25">
      <c r="A24" s="68" t="s">
        <v>58</v>
      </c>
      <c r="B24" s="69" t="s">
        <v>59</v>
      </c>
      <c r="C24" s="70" t="s">
        <v>38</v>
      </c>
      <c r="D24" s="200">
        <v>170.26125848666666</v>
      </c>
      <c r="E24" s="201">
        <v>0</v>
      </c>
      <c r="F24" s="200">
        <f>3!N23</f>
        <v>33.62</v>
      </c>
      <c r="G24" s="202">
        <v>0</v>
      </c>
      <c r="H24" s="202">
        <v>0</v>
      </c>
      <c r="I24" s="71">
        <f>6!G24</f>
        <v>0</v>
      </c>
      <c r="J24" s="202">
        <v>0</v>
      </c>
      <c r="K24" s="203">
        <f>7!Q24</f>
        <v>44</v>
      </c>
      <c r="L24" s="201">
        <v>0</v>
      </c>
      <c r="M24" s="200">
        <f>3!O23</f>
        <v>36.10233105066667</v>
      </c>
      <c r="N24" s="202">
        <v>2.5</v>
      </c>
      <c r="O24" s="202">
        <v>0</v>
      </c>
      <c r="P24" s="71">
        <f>6!M24</f>
        <v>0</v>
      </c>
      <c r="Q24" s="202">
        <v>0</v>
      </c>
      <c r="R24" s="203">
        <f>7!X24</f>
        <v>22</v>
      </c>
      <c r="S24" s="201">
        <v>0</v>
      </c>
      <c r="T24" s="200">
        <f>3!P23</f>
        <v>21.551090335146668</v>
      </c>
      <c r="U24" s="202">
        <v>0</v>
      </c>
      <c r="V24" s="202">
        <v>0</v>
      </c>
      <c r="W24" s="71">
        <f>6!S24</f>
        <v>0</v>
      </c>
      <c r="X24" s="202">
        <v>0</v>
      </c>
      <c r="Y24" s="203">
        <f>7!AE24</f>
        <v>40</v>
      </c>
      <c r="Z24" s="201">
        <v>0</v>
      </c>
      <c r="AA24" s="200">
        <f>3!Q23</f>
        <v>63.80023797954561</v>
      </c>
      <c r="AB24" s="202">
        <v>0</v>
      </c>
      <c r="AC24" s="202">
        <v>0</v>
      </c>
      <c r="AD24" s="71">
        <f>6!Y24</f>
        <v>0</v>
      </c>
      <c r="AE24" s="202">
        <v>0</v>
      </c>
      <c r="AF24" s="203">
        <f>7!AL24</f>
        <v>77</v>
      </c>
      <c r="AG24" s="201">
        <v>0</v>
      </c>
      <c r="AH24" s="200">
        <f>3!R23</f>
        <v>31.722328236336473</v>
      </c>
      <c r="AI24" s="202">
        <v>0</v>
      </c>
      <c r="AJ24" s="202">
        <v>0</v>
      </c>
      <c r="AK24" s="71">
        <f>6!AE24</f>
        <v>0</v>
      </c>
      <c r="AL24" s="202">
        <v>0</v>
      </c>
      <c r="AM24" s="203">
        <f>7!AS24</f>
        <v>123</v>
      </c>
      <c r="AN24" s="201">
        <f t="shared" si="1"/>
        <v>0</v>
      </c>
      <c r="AO24" s="200">
        <f t="shared" si="2"/>
        <v>186.7959876016954</v>
      </c>
      <c r="AP24" s="202">
        <f t="shared" si="3"/>
        <v>2.5</v>
      </c>
      <c r="AQ24" s="202">
        <f t="shared" si="4"/>
        <v>0</v>
      </c>
      <c r="AR24" s="202">
        <f t="shared" si="5"/>
        <v>0</v>
      </c>
      <c r="AS24" s="202">
        <f t="shared" si="6"/>
        <v>0</v>
      </c>
      <c r="AT24" s="203">
        <f t="shared" si="7"/>
        <v>306</v>
      </c>
    </row>
    <row r="25" spans="1:46" s="32" customFormat="1" ht="31.5">
      <c r="A25" s="68" t="s">
        <v>60</v>
      </c>
      <c r="B25" s="172" t="s">
        <v>61</v>
      </c>
      <c r="C25" s="70" t="s">
        <v>38</v>
      </c>
      <c r="D25" s="200">
        <v>143.32669265333334</v>
      </c>
      <c r="E25" s="201">
        <v>0</v>
      </c>
      <c r="F25" s="200">
        <f>3!N24</f>
        <v>33.62</v>
      </c>
      <c r="G25" s="205">
        <v>0</v>
      </c>
      <c r="H25" s="205">
        <v>0</v>
      </c>
      <c r="I25" s="71">
        <f>6!G25</f>
        <v>0</v>
      </c>
      <c r="J25" s="205">
        <v>0</v>
      </c>
      <c r="K25" s="203">
        <f>7!Q25</f>
        <v>44</v>
      </c>
      <c r="L25" s="201">
        <v>0</v>
      </c>
      <c r="M25" s="200">
        <f>3!O24</f>
        <v>31.541263509333334</v>
      </c>
      <c r="N25" s="205">
        <v>2.5</v>
      </c>
      <c r="O25" s="205">
        <v>0</v>
      </c>
      <c r="P25" s="71">
        <f>6!M25</f>
        <v>0</v>
      </c>
      <c r="Q25" s="205">
        <v>0</v>
      </c>
      <c r="R25" s="203">
        <f>7!X25</f>
        <v>16</v>
      </c>
      <c r="S25" s="201">
        <v>0</v>
      </c>
      <c r="T25" s="200">
        <f>3!P24</f>
        <v>8.007843073706667</v>
      </c>
      <c r="U25" s="205">
        <v>0</v>
      </c>
      <c r="V25" s="205">
        <v>0</v>
      </c>
      <c r="W25" s="71">
        <f>6!S25</f>
        <v>0</v>
      </c>
      <c r="X25" s="205">
        <v>0</v>
      </c>
      <c r="Y25" s="203">
        <f>7!AE25</f>
        <v>10</v>
      </c>
      <c r="Z25" s="201">
        <v>0</v>
      </c>
      <c r="AA25" s="200">
        <f>3!Q24</f>
        <v>63.80023797954561</v>
      </c>
      <c r="AB25" s="205">
        <v>0</v>
      </c>
      <c r="AC25" s="205">
        <v>0</v>
      </c>
      <c r="AD25" s="71">
        <f>6!Y25</f>
        <v>0</v>
      </c>
      <c r="AE25" s="205">
        <v>0</v>
      </c>
      <c r="AF25" s="203">
        <f>7!AL25</f>
        <v>77</v>
      </c>
      <c r="AG25" s="201">
        <v>0</v>
      </c>
      <c r="AH25" s="200">
        <f>3!R24</f>
        <v>18.731267457115482</v>
      </c>
      <c r="AI25" s="205">
        <v>0</v>
      </c>
      <c r="AJ25" s="205">
        <v>0</v>
      </c>
      <c r="AK25" s="71">
        <f>6!AE25</f>
        <v>0</v>
      </c>
      <c r="AL25" s="205">
        <v>0</v>
      </c>
      <c r="AM25" s="203">
        <f>7!AS25</f>
        <v>82</v>
      </c>
      <c r="AN25" s="201">
        <f t="shared" si="1"/>
        <v>0</v>
      </c>
      <c r="AO25" s="200">
        <f t="shared" si="2"/>
        <v>155.70061201970108</v>
      </c>
      <c r="AP25" s="205">
        <f t="shared" si="3"/>
        <v>2.5</v>
      </c>
      <c r="AQ25" s="205">
        <f t="shared" si="4"/>
        <v>0</v>
      </c>
      <c r="AR25" s="205">
        <f t="shared" si="5"/>
        <v>0</v>
      </c>
      <c r="AS25" s="205">
        <f t="shared" si="6"/>
        <v>0</v>
      </c>
      <c r="AT25" s="206">
        <f t="shared" si="7"/>
        <v>229</v>
      </c>
    </row>
    <row r="26" spans="1:46" ht="31.5">
      <c r="A26" s="18" t="s">
        <v>62</v>
      </c>
      <c r="B26" s="65" t="s">
        <v>63</v>
      </c>
      <c r="C26" s="64" t="s">
        <v>39</v>
      </c>
      <c r="D26" s="36">
        <v>34.88481182</v>
      </c>
      <c r="E26" s="67">
        <v>0</v>
      </c>
      <c r="F26" s="36">
        <f>3!N25</f>
        <v>33.62</v>
      </c>
      <c r="G26" s="67">
        <v>0</v>
      </c>
      <c r="H26" s="67">
        <v>0</v>
      </c>
      <c r="I26" s="20">
        <f>6!G26</f>
        <v>0</v>
      </c>
      <c r="J26" s="67">
        <v>0</v>
      </c>
      <c r="K26" s="144">
        <f>7!Q26</f>
        <v>44</v>
      </c>
      <c r="L26" s="146">
        <v>0</v>
      </c>
      <c r="M26" s="36">
        <f>3!O25</f>
        <v>0</v>
      </c>
      <c r="N26" s="146">
        <v>0</v>
      </c>
      <c r="O26" s="146">
        <v>0</v>
      </c>
      <c r="P26" s="20">
        <f>6!M26</f>
        <v>0</v>
      </c>
      <c r="Q26" s="146">
        <v>0</v>
      </c>
      <c r="R26" s="144">
        <f>7!X26</f>
        <v>0</v>
      </c>
      <c r="S26" s="146">
        <v>0</v>
      </c>
      <c r="T26" s="36">
        <f>3!P25</f>
        <v>0</v>
      </c>
      <c r="U26" s="146">
        <v>0</v>
      </c>
      <c r="V26" s="146">
        <v>0</v>
      </c>
      <c r="W26" s="20">
        <f>6!S26</f>
        <v>0</v>
      </c>
      <c r="X26" s="146">
        <v>0</v>
      </c>
      <c r="Y26" s="144">
        <f>7!AE26</f>
        <v>0</v>
      </c>
      <c r="Z26" s="146">
        <v>0</v>
      </c>
      <c r="AA26" s="36">
        <f>3!Q25</f>
        <v>0</v>
      </c>
      <c r="AB26" s="146">
        <v>0</v>
      </c>
      <c r="AC26" s="146">
        <v>0</v>
      </c>
      <c r="AD26" s="20">
        <f>6!Y26</f>
        <v>0</v>
      </c>
      <c r="AE26" s="146">
        <v>0</v>
      </c>
      <c r="AF26" s="144">
        <f>7!AL26</f>
        <v>0</v>
      </c>
      <c r="AG26" s="146">
        <v>0</v>
      </c>
      <c r="AH26" s="36">
        <f>3!R25</f>
        <v>0</v>
      </c>
      <c r="AI26" s="146">
        <v>0</v>
      </c>
      <c r="AJ26" s="146">
        <v>0</v>
      </c>
      <c r="AK26" s="20">
        <f>6!AE26</f>
        <v>0</v>
      </c>
      <c r="AL26" s="146">
        <v>0</v>
      </c>
      <c r="AM26" s="144">
        <f>7!AS26</f>
        <v>0</v>
      </c>
      <c r="AN26" s="146">
        <f t="shared" si="1"/>
        <v>0</v>
      </c>
      <c r="AO26" s="36">
        <f t="shared" si="2"/>
        <v>33.62</v>
      </c>
      <c r="AP26" s="146">
        <f t="shared" si="3"/>
        <v>0</v>
      </c>
      <c r="AQ26" s="146">
        <f t="shared" si="4"/>
        <v>0</v>
      </c>
      <c r="AR26" s="146">
        <f t="shared" si="5"/>
        <v>0</v>
      </c>
      <c r="AS26" s="146">
        <f t="shared" si="6"/>
        <v>0</v>
      </c>
      <c r="AT26" s="42">
        <f t="shared" si="7"/>
        <v>44</v>
      </c>
    </row>
    <row r="27" spans="1:46" ht="47.25">
      <c r="A27" s="18" t="s">
        <v>64</v>
      </c>
      <c r="B27" s="65" t="s">
        <v>65</v>
      </c>
      <c r="C27" s="64" t="s">
        <v>39</v>
      </c>
      <c r="D27" s="36">
        <v>7.118943333333334</v>
      </c>
      <c r="E27" s="67">
        <v>0</v>
      </c>
      <c r="F27" s="36">
        <f>3!N26</f>
        <v>0</v>
      </c>
      <c r="G27" s="67">
        <v>0</v>
      </c>
      <c r="H27" s="67">
        <v>0</v>
      </c>
      <c r="I27" s="20">
        <f>6!G27</f>
        <v>0</v>
      </c>
      <c r="J27" s="67">
        <v>0</v>
      </c>
      <c r="K27" s="144">
        <f>7!Q27</f>
        <v>0</v>
      </c>
      <c r="L27" s="146">
        <v>0</v>
      </c>
      <c r="M27" s="36">
        <f>3!O26</f>
        <v>0</v>
      </c>
      <c r="N27" s="146">
        <v>0</v>
      </c>
      <c r="O27" s="146">
        <v>0</v>
      </c>
      <c r="P27" s="20">
        <f>6!M27</f>
        <v>0</v>
      </c>
      <c r="Q27" s="146">
        <v>0</v>
      </c>
      <c r="R27" s="144">
        <f>7!X27</f>
        <v>0</v>
      </c>
      <c r="S27" s="146">
        <v>0</v>
      </c>
      <c r="T27" s="36">
        <f>3!P26</f>
        <v>8.007843073706667</v>
      </c>
      <c r="U27" s="146">
        <v>0</v>
      </c>
      <c r="V27" s="146">
        <v>0</v>
      </c>
      <c r="W27" s="20">
        <f>6!S27</f>
        <v>0</v>
      </c>
      <c r="X27" s="146">
        <v>0</v>
      </c>
      <c r="Y27" s="144">
        <f>7!AE27</f>
        <v>10</v>
      </c>
      <c r="Z27" s="146">
        <v>0</v>
      </c>
      <c r="AA27" s="36">
        <f>3!Q26</f>
        <v>0</v>
      </c>
      <c r="AB27" s="146">
        <v>0</v>
      </c>
      <c r="AC27" s="146">
        <v>0</v>
      </c>
      <c r="AD27" s="20">
        <f>6!Y27</f>
        <v>0</v>
      </c>
      <c r="AE27" s="146">
        <v>0</v>
      </c>
      <c r="AF27" s="144">
        <f>7!AL27</f>
        <v>0</v>
      </c>
      <c r="AG27" s="146">
        <v>0</v>
      </c>
      <c r="AH27" s="36">
        <f>3!R26</f>
        <v>0</v>
      </c>
      <c r="AI27" s="146">
        <v>0</v>
      </c>
      <c r="AJ27" s="146">
        <v>0</v>
      </c>
      <c r="AK27" s="20">
        <f>6!AE27</f>
        <v>0</v>
      </c>
      <c r="AL27" s="146">
        <v>0</v>
      </c>
      <c r="AM27" s="144">
        <f>7!AS27</f>
        <v>0</v>
      </c>
      <c r="AN27" s="146">
        <f t="shared" si="1"/>
        <v>0</v>
      </c>
      <c r="AO27" s="36">
        <f t="shared" si="2"/>
        <v>8.007843073706667</v>
      </c>
      <c r="AP27" s="146">
        <f t="shared" si="3"/>
        <v>0</v>
      </c>
      <c r="AQ27" s="146">
        <f t="shared" si="4"/>
        <v>0</v>
      </c>
      <c r="AR27" s="146">
        <f t="shared" si="5"/>
        <v>0</v>
      </c>
      <c r="AS27" s="146">
        <f t="shared" si="6"/>
        <v>0</v>
      </c>
      <c r="AT27" s="42">
        <f t="shared" si="7"/>
        <v>10</v>
      </c>
    </row>
    <row r="28" spans="1:46" ht="31.5">
      <c r="A28" s="18" t="s">
        <v>66</v>
      </c>
      <c r="B28" s="65" t="s">
        <v>67</v>
      </c>
      <c r="C28" s="64" t="s">
        <v>39</v>
      </c>
      <c r="D28" s="36">
        <v>2.453736666666667</v>
      </c>
      <c r="E28" s="67">
        <v>0</v>
      </c>
      <c r="F28" s="36">
        <f>3!N27</f>
        <v>0</v>
      </c>
      <c r="G28" s="67">
        <v>0</v>
      </c>
      <c r="H28" s="67">
        <v>0</v>
      </c>
      <c r="I28" s="20">
        <f>6!G28</f>
        <v>0</v>
      </c>
      <c r="J28" s="67">
        <v>0</v>
      </c>
      <c r="K28" s="144">
        <f>7!Q28</f>
        <v>0</v>
      </c>
      <c r="L28" s="146">
        <v>0</v>
      </c>
      <c r="M28" s="36">
        <f>3!O27</f>
        <v>0</v>
      </c>
      <c r="N28" s="146">
        <v>0</v>
      </c>
      <c r="O28" s="146">
        <v>0</v>
      </c>
      <c r="P28" s="20">
        <f>6!M28</f>
        <v>0</v>
      </c>
      <c r="Q28" s="146">
        <v>0</v>
      </c>
      <c r="R28" s="144">
        <f>7!X28</f>
        <v>0</v>
      </c>
      <c r="S28" s="146">
        <v>0</v>
      </c>
      <c r="T28" s="36">
        <f>3!P27</f>
        <v>0</v>
      </c>
      <c r="U28" s="146">
        <v>0</v>
      </c>
      <c r="V28" s="146">
        <v>0</v>
      </c>
      <c r="W28" s="20">
        <f>6!S28</f>
        <v>0</v>
      </c>
      <c r="X28" s="146">
        <v>0</v>
      </c>
      <c r="Y28" s="144">
        <f>7!AE28</f>
        <v>0</v>
      </c>
      <c r="Z28" s="146">
        <v>0</v>
      </c>
      <c r="AA28" s="36">
        <f>3!Q27</f>
        <v>2.6539615786666673</v>
      </c>
      <c r="AB28" s="146">
        <v>0</v>
      </c>
      <c r="AC28" s="146">
        <v>0</v>
      </c>
      <c r="AD28" s="20">
        <f>6!Y28</f>
        <v>0</v>
      </c>
      <c r="AE28" s="146">
        <v>0</v>
      </c>
      <c r="AF28" s="144">
        <f>7!AL28</f>
        <v>42</v>
      </c>
      <c r="AG28" s="146">
        <v>0</v>
      </c>
      <c r="AH28" s="36">
        <f>3!R27</f>
        <v>0</v>
      </c>
      <c r="AI28" s="146">
        <v>0</v>
      </c>
      <c r="AJ28" s="146">
        <v>0</v>
      </c>
      <c r="AK28" s="20">
        <f>6!AE28</f>
        <v>0</v>
      </c>
      <c r="AL28" s="146">
        <v>0</v>
      </c>
      <c r="AM28" s="144">
        <f>7!AS28</f>
        <v>0</v>
      </c>
      <c r="AN28" s="146">
        <f t="shared" si="1"/>
        <v>0</v>
      </c>
      <c r="AO28" s="36">
        <f t="shared" si="2"/>
        <v>2.6539615786666673</v>
      </c>
      <c r="AP28" s="146">
        <f t="shared" si="3"/>
        <v>0</v>
      </c>
      <c r="AQ28" s="146">
        <f t="shared" si="4"/>
        <v>0</v>
      </c>
      <c r="AR28" s="146">
        <f t="shared" si="5"/>
        <v>0</v>
      </c>
      <c r="AS28" s="146">
        <f t="shared" si="6"/>
        <v>0</v>
      </c>
      <c r="AT28" s="42">
        <f t="shared" si="7"/>
        <v>42</v>
      </c>
    </row>
    <row r="29" spans="1:46" ht="47.25">
      <c r="A29" s="18" t="s">
        <v>68</v>
      </c>
      <c r="B29" s="65" t="s">
        <v>212</v>
      </c>
      <c r="C29" s="64" t="s">
        <v>39</v>
      </c>
      <c r="D29" s="36">
        <v>14.61949</v>
      </c>
      <c r="E29" s="67">
        <v>0</v>
      </c>
      <c r="F29" s="36">
        <f>3!N28</f>
        <v>0</v>
      </c>
      <c r="G29" s="67">
        <v>0</v>
      </c>
      <c r="H29" s="67">
        <v>0</v>
      </c>
      <c r="I29" s="20">
        <f>6!G29</f>
        <v>0</v>
      </c>
      <c r="J29" s="67">
        <v>0</v>
      </c>
      <c r="K29" s="144">
        <f>7!Q29</f>
        <v>0</v>
      </c>
      <c r="L29" s="146">
        <v>0</v>
      </c>
      <c r="M29" s="36">
        <f>3!O28</f>
        <v>14.61949</v>
      </c>
      <c r="N29" s="146">
        <v>0</v>
      </c>
      <c r="O29" s="146">
        <v>0</v>
      </c>
      <c r="P29" s="20">
        <f>6!M29</f>
        <v>0</v>
      </c>
      <c r="Q29" s="146">
        <v>0</v>
      </c>
      <c r="R29" s="144">
        <f>7!X29</f>
        <v>8</v>
      </c>
      <c r="S29" s="146">
        <v>0</v>
      </c>
      <c r="T29" s="36">
        <f>3!P28</f>
        <v>0</v>
      </c>
      <c r="U29" s="146">
        <v>0</v>
      </c>
      <c r="V29" s="146">
        <v>0</v>
      </c>
      <c r="W29" s="20">
        <f>6!S29</f>
        <v>0</v>
      </c>
      <c r="X29" s="146">
        <v>0</v>
      </c>
      <c r="Y29" s="144">
        <f>7!AE29</f>
        <v>0</v>
      </c>
      <c r="Z29" s="146">
        <v>0</v>
      </c>
      <c r="AA29" s="36">
        <f>3!Q28</f>
        <v>0</v>
      </c>
      <c r="AB29" s="146">
        <v>0</v>
      </c>
      <c r="AC29" s="146">
        <v>0</v>
      </c>
      <c r="AD29" s="20">
        <f>6!Y29</f>
        <v>0</v>
      </c>
      <c r="AE29" s="146">
        <v>0</v>
      </c>
      <c r="AF29" s="144">
        <f>7!AL29</f>
        <v>0</v>
      </c>
      <c r="AG29" s="146">
        <v>0</v>
      </c>
      <c r="AH29" s="36">
        <f>3!R28</f>
        <v>0</v>
      </c>
      <c r="AI29" s="146">
        <v>0</v>
      </c>
      <c r="AJ29" s="146">
        <v>0</v>
      </c>
      <c r="AK29" s="20">
        <f>6!AE29</f>
        <v>0</v>
      </c>
      <c r="AL29" s="146">
        <v>0</v>
      </c>
      <c r="AM29" s="144">
        <f>7!AS29</f>
        <v>0</v>
      </c>
      <c r="AN29" s="146">
        <f t="shared" si="1"/>
        <v>0</v>
      </c>
      <c r="AO29" s="36">
        <f t="shared" si="2"/>
        <v>14.61949</v>
      </c>
      <c r="AP29" s="146">
        <f t="shared" si="3"/>
        <v>0</v>
      </c>
      <c r="AQ29" s="146">
        <f t="shared" si="4"/>
        <v>0</v>
      </c>
      <c r="AR29" s="146">
        <f t="shared" si="5"/>
        <v>0</v>
      </c>
      <c r="AS29" s="146">
        <f t="shared" si="6"/>
        <v>0</v>
      </c>
      <c r="AT29" s="42">
        <f t="shared" si="7"/>
        <v>8</v>
      </c>
    </row>
    <row r="30" spans="1:46" ht="47.25">
      <c r="A30" s="18" t="s">
        <v>70</v>
      </c>
      <c r="B30" s="65" t="s">
        <v>213</v>
      </c>
      <c r="C30" s="64" t="s">
        <v>39</v>
      </c>
      <c r="D30" s="36">
        <v>12.469551666666668</v>
      </c>
      <c r="E30" s="67">
        <v>0</v>
      </c>
      <c r="F30" s="36">
        <f>3!N29</f>
        <v>0</v>
      </c>
      <c r="G30" s="67">
        <v>0</v>
      </c>
      <c r="H30" s="67">
        <v>0</v>
      </c>
      <c r="I30" s="20">
        <f>6!G30</f>
        <v>0</v>
      </c>
      <c r="J30" s="67">
        <v>0</v>
      </c>
      <c r="K30" s="144">
        <f>7!Q30</f>
        <v>0</v>
      </c>
      <c r="L30" s="146">
        <v>0</v>
      </c>
      <c r="M30" s="36">
        <f>3!O29</f>
        <v>0</v>
      </c>
      <c r="N30" s="146">
        <v>0</v>
      </c>
      <c r="O30" s="146">
        <v>0</v>
      </c>
      <c r="P30" s="20">
        <f>6!M30</f>
        <v>0</v>
      </c>
      <c r="Q30" s="146">
        <v>0</v>
      </c>
      <c r="R30" s="144">
        <f>7!X30</f>
        <v>0</v>
      </c>
      <c r="S30" s="146">
        <v>0</v>
      </c>
      <c r="T30" s="36">
        <f>3!P29</f>
        <v>0</v>
      </c>
      <c r="U30" s="146">
        <v>0</v>
      </c>
      <c r="V30" s="146">
        <v>0</v>
      </c>
      <c r="W30" s="20">
        <f>6!S30</f>
        <v>0</v>
      </c>
      <c r="X30" s="146">
        <v>0</v>
      </c>
      <c r="Y30" s="144">
        <f>7!AE30</f>
        <v>0</v>
      </c>
      <c r="Z30" s="146">
        <v>0</v>
      </c>
      <c r="AA30" s="36">
        <f>3!Q29</f>
        <v>0</v>
      </c>
      <c r="AB30" s="146">
        <v>0</v>
      </c>
      <c r="AC30" s="146">
        <v>0</v>
      </c>
      <c r="AD30" s="20">
        <f>6!Y30</f>
        <v>0</v>
      </c>
      <c r="AE30" s="146">
        <v>0</v>
      </c>
      <c r="AF30" s="144">
        <f>7!AL30</f>
        <v>0</v>
      </c>
      <c r="AG30" s="146">
        <v>0</v>
      </c>
      <c r="AH30" s="36">
        <f>3!R29</f>
        <v>14.026549765973336</v>
      </c>
      <c r="AI30" s="146">
        <v>0</v>
      </c>
      <c r="AJ30" s="146">
        <v>0</v>
      </c>
      <c r="AK30" s="20">
        <f>6!AE30</f>
        <v>0</v>
      </c>
      <c r="AL30" s="146">
        <v>0</v>
      </c>
      <c r="AM30" s="144">
        <f>7!AS30</f>
        <v>7</v>
      </c>
      <c r="AN30" s="146">
        <f t="shared" si="1"/>
        <v>0</v>
      </c>
      <c r="AO30" s="36">
        <f t="shared" si="2"/>
        <v>14.026549765973336</v>
      </c>
      <c r="AP30" s="146">
        <f t="shared" si="3"/>
        <v>0</v>
      </c>
      <c r="AQ30" s="146">
        <f t="shared" si="4"/>
        <v>0</v>
      </c>
      <c r="AR30" s="146">
        <f t="shared" si="5"/>
        <v>0</v>
      </c>
      <c r="AS30" s="146">
        <f t="shared" si="6"/>
        <v>0</v>
      </c>
      <c r="AT30" s="42">
        <f t="shared" si="7"/>
        <v>7</v>
      </c>
    </row>
    <row r="31" spans="1:46" ht="31.5">
      <c r="A31" s="18" t="s">
        <v>72</v>
      </c>
      <c r="B31" s="65" t="s">
        <v>73</v>
      </c>
      <c r="C31" s="64" t="s">
        <v>39</v>
      </c>
      <c r="D31" s="36">
        <v>1.3963583333333334</v>
      </c>
      <c r="E31" s="67">
        <v>0</v>
      </c>
      <c r="F31" s="36">
        <f>3!N30</f>
        <v>0</v>
      </c>
      <c r="G31" s="67">
        <v>0</v>
      </c>
      <c r="H31" s="67">
        <v>0</v>
      </c>
      <c r="I31" s="20">
        <f>6!G31</f>
        <v>0</v>
      </c>
      <c r="J31" s="67">
        <v>0</v>
      </c>
      <c r="K31" s="144">
        <f>7!Q31</f>
        <v>0</v>
      </c>
      <c r="L31" s="146">
        <v>0</v>
      </c>
      <c r="M31" s="36">
        <f>3!O30</f>
        <v>0</v>
      </c>
      <c r="N31" s="146">
        <v>0</v>
      </c>
      <c r="O31" s="146">
        <v>0</v>
      </c>
      <c r="P31" s="20">
        <f>6!M31</f>
        <v>0</v>
      </c>
      <c r="Q31" s="146">
        <v>0</v>
      </c>
      <c r="R31" s="144">
        <f>7!X31</f>
        <v>0</v>
      </c>
      <c r="S31" s="146">
        <v>0</v>
      </c>
      <c r="T31" s="36">
        <f>3!P30</f>
        <v>0</v>
      </c>
      <c r="U31" s="146">
        <v>0</v>
      </c>
      <c r="V31" s="146">
        <v>0</v>
      </c>
      <c r="W31" s="20">
        <f>6!S31</f>
        <v>0</v>
      </c>
      <c r="X31" s="146">
        <v>0</v>
      </c>
      <c r="Y31" s="144">
        <f>7!AE31</f>
        <v>0</v>
      </c>
      <c r="Z31" s="146">
        <v>0</v>
      </c>
      <c r="AA31" s="36">
        <f>3!Q30</f>
        <v>0</v>
      </c>
      <c r="AB31" s="146">
        <v>0</v>
      </c>
      <c r="AC31" s="146">
        <v>0</v>
      </c>
      <c r="AD31" s="20">
        <f>6!Y31</f>
        <v>0</v>
      </c>
      <c r="AE31" s="146">
        <v>0</v>
      </c>
      <c r="AF31" s="144">
        <f>7!AL31</f>
        <v>0</v>
      </c>
      <c r="AG31" s="146">
        <v>0</v>
      </c>
      <c r="AH31" s="36">
        <f>3!R30</f>
        <v>1.6988834190404272</v>
      </c>
      <c r="AI31" s="146">
        <v>0</v>
      </c>
      <c r="AJ31" s="146">
        <v>0</v>
      </c>
      <c r="AK31" s="20">
        <f>6!AE31</f>
        <v>0</v>
      </c>
      <c r="AL31" s="146">
        <v>0</v>
      </c>
      <c r="AM31" s="144">
        <f>7!AS31</f>
        <v>27</v>
      </c>
      <c r="AN31" s="146">
        <f t="shared" si="1"/>
        <v>0</v>
      </c>
      <c r="AO31" s="36">
        <f t="shared" si="2"/>
        <v>1.6988834190404272</v>
      </c>
      <c r="AP31" s="146">
        <f t="shared" si="3"/>
        <v>0</v>
      </c>
      <c r="AQ31" s="146">
        <f t="shared" si="4"/>
        <v>0</v>
      </c>
      <c r="AR31" s="146">
        <f t="shared" si="5"/>
        <v>0</v>
      </c>
      <c r="AS31" s="146">
        <f t="shared" si="6"/>
        <v>0</v>
      </c>
      <c r="AT31" s="42">
        <f t="shared" si="7"/>
        <v>27</v>
      </c>
    </row>
    <row r="32" spans="1:46" ht="31.5">
      <c r="A32" s="18" t="s">
        <v>74</v>
      </c>
      <c r="B32" s="65" t="s">
        <v>75</v>
      </c>
      <c r="C32" s="64" t="s">
        <v>39</v>
      </c>
      <c r="D32" s="36">
        <v>2.4705766666666666</v>
      </c>
      <c r="E32" s="67">
        <v>0</v>
      </c>
      <c r="F32" s="36">
        <f>3!N31</f>
        <v>0</v>
      </c>
      <c r="G32" s="67">
        <v>0</v>
      </c>
      <c r="H32" s="67">
        <v>0</v>
      </c>
      <c r="I32" s="20">
        <f>6!G32</f>
        <v>0</v>
      </c>
      <c r="J32" s="67">
        <v>0</v>
      </c>
      <c r="K32" s="144">
        <f>7!Q32</f>
        <v>0</v>
      </c>
      <c r="L32" s="146">
        <v>0</v>
      </c>
      <c r="M32" s="36">
        <f>3!O31</f>
        <v>0</v>
      </c>
      <c r="N32" s="146">
        <v>0</v>
      </c>
      <c r="O32" s="146">
        <v>0</v>
      </c>
      <c r="P32" s="20">
        <f>6!M32</f>
        <v>0</v>
      </c>
      <c r="Q32" s="146">
        <v>0</v>
      </c>
      <c r="R32" s="144">
        <f>7!X32</f>
        <v>0</v>
      </c>
      <c r="S32" s="146">
        <v>0</v>
      </c>
      <c r="T32" s="36">
        <f>3!P31</f>
        <v>0</v>
      </c>
      <c r="U32" s="146">
        <v>0</v>
      </c>
      <c r="V32" s="146">
        <v>0</v>
      </c>
      <c r="W32" s="20">
        <f>6!S32</f>
        <v>0</v>
      </c>
      <c r="X32" s="146">
        <v>0</v>
      </c>
      <c r="Y32" s="144">
        <f>7!AE32</f>
        <v>0</v>
      </c>
      <c r="Z32" s="146">
        <v>0</v>
      </c>
      <c r="AA32" s="36">
        <f>3!Q31</f>
        <v>0</v>
      </c>
      <c r="AB32" s="146">
        <v>0</v>
      </c>
      <c r="AC32" s="146">
        <v>0</v>
      </c>
      <c r="AD32" s="20">
        <f>6!Y32</f>
        <v>0</v>
      </c>
      <c r="AE32" s="146">
        <v>0</v>
      </c>
      <c r="AF32" s="144">
        <f>7!AL32</f>
        <v>0</v>
      </c>
      <c r="AG32" s="146">
        <v>0</v>
      </c>
      <c r="AH32" s="36">
        <f>3!R31</f>
        <v>3.005834272101718</v>
      </c>
      <c r="AI32" s="146">
        <v>0</v>
      </c>
      <c r="AJ32" s="146">
        <v>0</v>
      </c>
      <c r="AK32" s="20">
        <f>6!AE32</f>
        <v>0</v>
      </c>
      <c r="AL32" s="146">
        <v>0</v>
      </c>
      <c r="AM32" s="144">
        <f>7!AS32</f>
        <v>48</v>
      </c>
      <c r="AN32" s="146">
        <f t="shared" si="1"/>
        <v>0</v>
      </c>
      <c r="AO32" s="36">
        <f t="shared" si="2"/>
        <v>3.005834272101718</v>
      </c>
      <c r="AP32" s="146">
        <f t="shared" si="3"/>
        <v>0</v>
      </c>
      <c r="AQ32" s="146">
        <f t="shared" si="4"/>
        <v>0</v>
      </c>
      <c r="AR32" s="146">
        <f t="shared" si="5"/>
        <v>0</v>
      </c>
      <c r="AS32" s="146">
        <f t="shared" si="6"/>
        <v>0</v>
      </c>
      <c r="AT32" s="42">
        <f t="shared" si="7"/>
        <v>48</v>
      </c>
    </row>
    <row r="33" spans="1:46" ht="31.5">
      <c r="A33" s="18" t="s">
        <v>76</v>
      </c>
      <c r="B33" s="65" t="s">
        <v>77</v>
      </c>
      <c r="C33" s="64" t="s">
        <v>39</v>
      </c>
      <c r="D33" s="36">
        <v>52.26809333333333</v>
      </c>
      <c r="E33" s="67">
        <v>0</v>
      </c>
      <c r="F33" s="36">
        <f>3!N32</f>
        <v>0</v>
      </c>
      <c r="G33" s="67">
        <v>0</v>
      </c>
      <c r="H33" s="67">
        <v>0</v>
      </c>
      <c r="I33" s="20">
        <f>6!G33</f>
        <v>0</v>
      </c>
      <c r="J33" s="67">
        <v>0</v>
      </c>
      <c r="K33" s="144">
        <f>7!Q33</f>
        <v>0</v>
      </c>
      <c r="L33" s="146">
        <v>0</v>
      </c>
      <c r="M33" s="36">
        <f>3!O32</f>
        <v>0</v>
      </c>
      <c r="N33" s="146">
        <v>0</v>
      </c>
      <c r="O33" s="146">
        <v>0</v>
      </c>
      <c r="P33" s="20">
        <f>6!M33</f>
        <v>0</v>
      </c>
      <c r="Q33" s="146">
        <v>0</v>
      </c>
      <c r="R33" s="144">
        <f>7!X33</f>
        <v>0</v>
      </c>
      <c r="S33" s="146">
        <v>0</v>
      </c>
      <c r="T33" s="36">
        <f>3!P32</f>
        <v>0</v>
      </c>
      <c r="U33" s="146">
        <v>0</v>
      </c>
      <c r="V33" s="146">
        <v>0</v>
      </c>
      <c r="W33" s="20">
        <f>6!S33</f>
        <v>0</v>
      </c>
      <c r="X33" s="146">
        <v>0</v>
      </c>
      <c r="Y33" s="144">
        <f>7!AE33</f>
        <v>0</v>
      </c>
      <c r="Z33" s="146">
        <v>0</v>
      </c>
      <c r="AA33" s="36">
        <f>3!Q32</f>
        <v>61.14627640087894</v>
      </c>
      <c r="AB33" s="146">
        <v>0</v>
      </c>
      <c r="AC33" s="146">
        <v>0</v>
      </c>
      <c r="AD33" s="20">
        <f>6!Y33</f>
        <v>0</v>
      </c>
      <c r="AE33" s="146">
        <v>0</v>
      </c>
      <c r="AF33" s="144">
        <f>7!AL33</f>
        <v>35</v>
      </c>
      <c r="AG33" s="146">
        <v>0</v>
      </c>
      <c r="AH33" s="36">
        <f>3!R32</f>
        <v>0</v>
      </c>
      <c r="AI33" s="146">
        <v>0</v>
      </c>
      <c r="AJ33" s="146">
        <v>0</v>
      </c>
      <c r="AK33" s="20">
        <f>6!AE33</f>
        <v>0</v>
      </c>
      <c r="AL33" s="146">
        <v>0</v>
      </c>
      <c r="AM33" s="144">
        <f>7!AS33</f>
        <v>0</v>
      </c>
      <c r="AN33" s="146">
        <f t="shared" si="1"/>
        <v>0</v>
      </c>
      <c r="AO33" s="36">
        <f t="shared" si="2"/>
        <v>61.14627640087894</v>
      </c>
      <c r="AP33" s="146">
        <f t="shared" si="3"/>
        <v>0</v>
      </c>
      <c r="AQ33" s="146">
        <f t="shared" si="4"/>
        <v>0</v>
      </c>
      <c r="AR33" s="146">
        <f t="shared" si="5"/>
        <v>0</v>
      </c>
      <c r="AS33" s="146">
        <f t="shared" si="6"/>
        <v>0</v>
      </c>
      <c r="AT33" s="42">
        <f t="shared" si="7"/>
        <v>35</v>
      </c>
    </row>
    <row r="34" spans="1:46" ht="31.5">
      <c r="A34" s="18" t="s">
        <v>78</v>
      </c>
      <c r="B34" s="65" t="s">
        <v>79</v>
      </c>
      <c r="C34" s="64" t="s">
        <v>39</v>
      </c>
      <c r="D34" s="36">
        <v>5.328658333333333</v>
      </c>
      <c r="E34" s="67">
        <v>0</v>
      </c>
      <c r="F34" s="36">
        <f>3!N33</f>
        <v>0</v>
      </c>
      <c r="G34" s="67">
        <v>0</v>
      </c>
      <c r="H34" s="67">
        <v>0</v>
      </c>
      <c r="I34" s="20">
        <f>6!G34</f>
        <v>0</v>
      </c>
      <c r="J34" s="67">
        <v>0</v>
      </c>
      <c r="K34" s="144">
        <f>7!Q34</f>
        <v>0</v>
      </c>
      <c r="L34" s="146">
        <v>0</v>
      </c>
      <c r="M34" s="36">
        <f>3!O33</f>
        <v>5.763476853333333</v>
      </c>
      <c r="N34" s="146">
        <v>0</v>
      </c>
      <c r="O34" s="146">
        <v>0</v>
      </c>
      <c r="P34" s="20">
        <f>6!M34</f>
        <v>0</v>
      </c>
      <c r="Q34" s="146">
        <v>0</v>
      </c>
      <c r="R34" s="144">
        <f>7!X34</f>
        <v>6</v>
      </c>
      <c r="S34" s="146">
        <v>0</v>
      </c>
      <c r="T34" s="36">
        <f>3!P33</f>
        <v>0</v>
      </c>
      <c r="U34" s="146">
        <v>0</v>
      </c>
      <c r="V34" s="146">
        <v>0</v>
      </c>
      <c r="W34" s="20">
        <f>6!S34</f>
        <v>0</v>
      </c>
      <c r="X34" s="146">
        <v>0</v>
      </c>
      <c r="Y34" s="144">
        <f>7!AE34</f>
        <v>0</v>
      </c>
      <c r="Z34" s="146">
        <v>0</v>
      </c>
      <c r="AA34" s="36">
        <f>3!Q33</f>
        <v>0</v>
      </c>
      <c r="AB34" s="146">
        <v>0</v>
      </c>
      <c r="AC34" s="146">
        <v>0</v>
      </c>
      <c r="AD34" s="20">
        <f>6!Y34</f>
        <v>0</v>
      </c>
      <c r="AE34" s="146">
        <v>0</v>
      </c>
      <c r="AF34" s="144">
        <f>7!AL34</f>
        <v>0</v>
      </c>
      <c r="AG34" s="146">
        <v>0</v>
      </c>
      <c r="AH34" s="36">
        <f>3!R33</f>
        <v>0</v>
      </c>
      <c r="AI34" s="146">
        <v>0</v>
      </c>
      <c r="AJ34" s="146">
        <v>0</v>
      </c>
      <c r="AK34" s="20">
        <f>6!AE34</f>
        <v>0</v>
      </c>
      <c r="AL34" s="146">
        <v>0</v>
      </c>
      <c r="AM34" s="144">
        <f>7!AS34</f>
        <v>0</v>
      </c>
      <c r="AN34" s="146">
        <f t="shared" si="1"/>
        <v>0</v>
      </c>
      <c r="AO34" s="36">
        <f t="shared" si="2"/>
        <v>5.763476853333333</v>
      </c>
      <c r="AP34" s="146">
        <f t="shared" si="3"/>
        <v>0</v>
      </c>
      <c r="AQ34" s="146">
        <f t="shared" si="4"/>
        <v>0</v>
      </c>
      <c r="AR34" s="146">
        <f t="shared" si="5"/>
        <v>0</v>
      </c>
      <c r="AS34" s="146">
        <f t="shared" si="6"/>
        <v>0</v>
      </c>
      <c r="AT34" s="42">
        <f t="shared" si="7"/>
        <v>6</v>
      </c>
    </row>
    <row r="35" spans="1:46" ht="47.25">
      <c r="A35" s="18" t="s">
        <v>80</v>
      </c>
      <c r="B35" s="232" t="s">
        <v>214</v>
      </c>
      <c r="C35" s="64" t="s">
        <v>39</v>
      </c>
      <c r="D35" s="36">
        <v>10.3164725</v>
      </c>
      <c r="E35" s="67">
        <v>0</v>
      </c>
      <c r="F35" s="36">
        <f>3!N34</f>
        <v>0</v>
      </c>
      <c r="G35" s="67">
        <v>0</v>
      </c>
      <c r="H35" s="67">
        <v>0</v>
      </c>
      <c r="I35" s="20">
        <f>6!G35</f>
        <v>0</v>
      </c>
      <c r="J35" s="67">
        <v>0</v>
      </c>
      <c r="K35" s="144">
        <f>7!Q35</f>
        <v>0</v>
      </c>
      <c r="L35" s="146">
        <v>0</v>
      </c>
      <c r="M35" s="36">
        <f>3!O34</f>
        <v>11.158296656000001</v>
      </c>
      <c r="N35" s="146">
        <v>2.5</v>
      </c>
      <c r="O35" s="146">
        <v>0</v>
      </c>
      <c r="P35" s="20">
        <f>6!M35</f>
        <v>0</v>
      </c>
      <c r="Q35" s="146">
        <v>0</v>
      </c>
      <c r="R35" s="164">
        <f>7!X35</f>
        <v>2</v>
      </c>
      <c r="S35" s="146">
        <v>0</v>
      </c>
      <c r="T35" s="36">
        <f>3!P34</f>
        <v>0</v>
      </c>
      <c r="U35" s="146">
        <v>0</v>
      </c>
      <c r="V35" s="146">
        <v>0</v>
      </c>
      <c r="W35" s="20">
        <f>6!S35</f>
        <v>0</v>
      </c>
      <c r="X35" s="146">
        <v>0</v>
      </c>
      <c r="Y35" s="144">
        <f>7!AE35</f>
        <v>0</v>
      </c>
      <c r="Z35" s="146">
        <v>0</v>
      </c>
      <c r="AA35" s="36">
        <f>3!Q34</f>
        <v>0</v>
      </c>
      <c r="AB35" s="146">
        <v>0</v>
      </c>
      <c r="AC35" s="146">
        <v>0</v>
      </c>
      <c r="AD35" s="20">
        <f>6!Y35</f>
        <v>0</v>
      </c>
      <c r="AE35" s="146">
        <v>0</v>
      </c>
      <c r="AF35" s="144">
        <f>7!AL35</f>
        <v>0</v>
      </c>
      <c r="AG35" s="146">
        <v>0</v>
      </c>
      <c r="AH35" s="36">
        <f>3!R34</f>
        <v>0</v>
      </c>
      <c r="AI35" s="146">
        <v>0</v>
      </c>
      <c r="AJ35" s="146">
        <v>0</v>
      </c>
      <c r="AK35" s="20">
        <f>6!AE35</f>
        <v>0</v>
      </c>
      <c r="AL35" s="146">
        <v>0</v>
      </c>
      <c r="AM35" s="144">
        <f>7!AS35</f>
        <v>0</v>
      </c>
      <c r="AN35" s="146">
        <f t="shared" si="1"/>
        <v>0</v>
      </c>
      <c r="AO35" s="36">
        <f t="shared" si="2"/>
        <v>11.158296656000001</v>
      </c>
      <c r="AP35" s="146">
        <f t="shared" si="3"/>
        <v>2.5</v>
      </c>
      <c r="AQ35" s="146">
        <f t="shared" si="4"/>
        <v>0</v>
      </c>
      <c r="AR35" s="146">
        <f t="shared" si="5"/>
        <v>0</v>
      </c>
      <c r="AS35" s="146">
        <f t="shared" si="6"/>
        <v>0</v>
      </c>
      <c r="AT35" s="42">
        <f t="shared" si="7"/>
        <v>2</v>
      </c>
    </row>
    <row r="36" spans="1:46" s="32" customFormat="1" ht="31.5">
      <c r="A36" s="68" t="s">
        <v>82</v>
      </c>
      <c r="B36" s="172" t="s">
        <v>83</v>
      </c>
      <c r="C36" s="70" t="s">
        <v>38</v>
      </c>
      <c r="D36" s="200">
        <v>26.93456583333333</v>
      </c>
      <c r="E36" s="201">
        <v>0</v>
      </c>
      <c r="F36" s="200">
        <f>3!N35</f>
        <v>0</v>
      </c>
      <c r="G36" s="205">
        <v>0</v>
      </c>
      <c r="H36" s="205">
        <v>0</v>
      </c>
      <c r="I36" s="71">
        <f>6!G36</f>
        <v>0</v>
      </c>
      <c r="J36" s="205">
        <v>0</v>
      </c>
      <c r="K36" s="203">
        <f>7!Q36</f>
        <v>0</v>
      </c>
      <c r="L36" s="201">
        <v>0</v>
      </c>
      <c r="M36" s="200">
        <f>3!O35</f>
        <v>4.561067541333334</v>
      </c>
      <c r="N36" s="205">
        <v>0</v>
      </c>
      <c r="O36" s="205">
        <v>0</v>
      </c>
      <c r="P36" s="71">
        <f>6!M36</f>
        <v>0</v>
      </c>
      <c r="Q36" s="205">
        <v>0</v>
      </c>
      <c r="R36" s="203">
        <f>7!X36</f>
        <v>6</v>
      </c>
      <c r="S36" s="201">
        <v>0</v>
      </c>
      <c r="T36" s="200">
        <f>3!P35</f>
        <v>13.543247261440003</v>
      </c>
      <c r="U36" s="205">
        <v>0</v>
      </c>
      <c r="V36" s="205">
        <v>0</v>
      </c>
      <c r="W36" s="71">
        <f>6!S36</f>
        <v>0</v>
      </c>
      <c r="X36" s="205">
        <v>0</v>
      </c>
      <c r="Y36" s="203">
        <f>7!AE36</f>
        <v>30</v>
      </c>
      <c r="Z36" s="201">
        <v>0</v>
      </c>
      <c r="AA36" s="200">
        <f>3!Q35</f>
        <v>0</v>
      </c>
      <c r="AB36" s="205">
        <v>0</v>
      </c>
      <c r="AC36" s="205">
        <v>0</v>
      </c>
      <c r="AD36" s="71">
        <f>6!Y36</f>
        <v>0</v>
      </c>
      <c r="AE36" s="205">
        <v>0</v>
      </c>
      <c r="AF36" s="203">
        <f>7!AL36</f>
        <v>0</v>
      </c>
      <c r="AG36" s="201">
        <v>0</v>
      </c>
      <c r="AH36" s="200">
        <f>3!R35</f>
        <v>12.991060779220994</v>
      </c>
      <c r="AI36" s="205">
        <v>0</v>
      </c>
      <c r="AJ36" s="205">
        <v>0</v>
      </c>
      <c r="AK36" s="71">
        <f>6!AE36</f>
        <v>0</v>
      </c>
      <c r="AL36" s="205">
        <v>0</v>
      </c>
      <c r="AM36" s="203">
        <f>7!AS36</f>
        <v>41</v>
      </c>
      <c r="AN36" s="201">
        <f t="shared" si="1"/>
        <v>0</v>
      </c>
      <c r="AO36" s="200">
        <f t="shared" si="2"/>
        <v>31.095375581994332</v>
      </c>
      <c r="AP36" s="205">
        <f t="shared" si="3"/>
        <v>0</v>
      </c>
      <c r="AQ36" s="205">
        <f t="shared" si="4"/>
        <v>0</v>
      </c>
      <c r="AR36" s="205">
        <f t="shared" si="5"/>
        <v>0</v>
      </c>
      <c r="AS36" s="205">
        <f t="shared" si="6"/>
        <v>0</v>
      </c>
      <c r="AT36" s="206">
        <f t="shared" si="7"/>
        <v>77</v>
      </c>
    </row>
    <row r="37" spans="1:46" ht="15.75">
      <c r="A37" s="18" t="s">
        <v>84</v>
      </c>
      <c r="B37" s="65" t="s">
        <v>85</v>
      </c>
      <c r="C37" s="64" t="s">
        <v>39</v>
      </c>
      <c r="D37" s="36">
        <v>8.480303333333334</v>
      </c>
      <c r="E37" s="67">
        <v>0</v>
      </c>
      <c r="F37" s="36">
        <f>3!N36</f>
        <v>0</v>
      </c>
      <c r="G37" s="67">
        <v>0</v>
      </c>
      <c r="H37" s="67">
        <v>0</v>
      </c>
      <c r="I37" s="20">
        <f>6!G37</f>
        <v>0</v>
      </c>
      <c r="J37" s="67">
        <v>0</v>
      </c>
      <c r="K37" s="144">
        <f>7!Q37</f>
        <v>0</v>
      </c>
      <c r="L37" s="146">
        <v>0</v>
      </c>
      <c r="M37" s="36">
        <f>3!O36</f>
        <v>0</v>
      </c>
      <c r="N37" s="146">
        <v>0</v>
      </c>
      <c r="O37" s="146">
        <v>0</v>
      </c>
      <c r="P37" s="20">
        <f>6!M37</f>
        <v>0</v>
      </c>
      <c r="Q37" s="146">
        <v>0</v>
      </c>
      <c r="R37" s="144">
        <f>7!X37</f>
        <v>0</v>
      </c>
      <c r="S37" s="146">
        <v>0</v>
      </c>
      <c r="T37" s="36">
        <f>3!P36</f>
        <v>9.539187928746669</v>
      </c>
      <c r="U37" s="146">
        <v>0</v>
      </c>
      <c r="V37" s="146">
        <v>0</v>
      </c>
      <c r="W37" s="20">
        <f>6!S37</f>
        <v>0</v>
      </c>
      <c r="X37" s="146">
        <v>0</v>
      </c>
      <c r="Y37" s="144">
        <f>7!AE37</f>
        <v>12</v>
      </c>
      <c r="Z37" s="146">
        <v>0</v>
      </c>
      <c r="AA37" s="36">
        <f>3!Q36</f>
        <v>0</v>
      </c>
      <c r="AB37" s="146">
        <v>0</v>
      </c>
      <c r="AC37" s="146">
        <v>0</v>
      </c>
      <c r="AD37" s="20">
        <f>6!Y37</f>
        <v>0</v>
      </c>
      <c r="AE37" s="146">
        <v>0</v>
      </c>
      <c r="AF37" s="144">
        <f>7!AL37</f>
        <v>0</v>
      </c>
      <c r="AG37" s="146">
        <v>0</v>
      </c>
      <c r="AH37" s="36">
        <f>3!R36</f>
        <v>0</v>
      </c>
      <c r="AI37" s="146">
        <v>0</v>
      </c>
      <c r="AJ37" s="146">
        <v>0</v>
      </c>
      <c r="AK37" s="20">
        <f>6!AE37</f>
        <v>0</v>
      </c>
      <c r="AL37" s="146">
        <v>0</v>
      </c>
      <c r="AM37" s="144">
        <f>7!AS37</f>
        <v>0</v>
      </c>
      <c r="AN37" s="146">
        <f t="shared" si="1"/>
        <v>0</v>
      </c>
      <c r="AO37" s="36">
        <f t="shared" si="2"/>
        <v>9.539187928746669</v>
      </c>
      <c r="AP37" s="146">
        <f t="shared" si="3"/>
        <v>0</v>
      </c>
      <c r="AQ37" s="146">
        <f t="shared" si="4"/>
        <v>0</v>
      </c>
      <c r="AR37" s="146">
        <f t="shared" si="5"/>
        <v>0</v>
      </c>
      <c r="AS37" s="146">
        <f t="shared" si="6"/>
        <v>0</v>
      </c>
      <c r="AT37" s="42">
        <f t="shared" si="7"/>
        <v>12</v>
      </c>
    </row>
    <row r="38" spans="1:46" ht="15.75">
      <c r="A38" s="18" t="s">
        <v>86</v>
      </c>
      <c r="B38" s="65" t="s">
        <v>87</v>
      </c>
      <c r="C38" s="64" t="s">
        <v>39</v>
      </c>
      <c r="D38" s="36">
        <v>4.216963333333333</v>
      </c>
      <c r="E38" s="67">
        <v>0</v>
      </c>
      <c r="F38" s="36">
        <f>3!N37</f>
        <v>0</v>
      </c>
      <c r="G38" s="67">
        <v>0</v>
      </c>
      <c r="H38" s="67">
        <v>0</v>
      </c>
      <c r="I38" s="20">
        <f>6!G38</f>
        <v>0</v>
      </c>
      <c r="J38" s="67">
        <v>0</v>
      </c>
      <c r="K38" s="144">
        <f>7!Q38</f>
        <v>0</v>
      </c>
      <c r="L38" s="146">
        <v>0</v>
      </c>
      <c r="M38" s="36">
        <f>3!O37</f>
        <v>4.561067541333334</v>
      </c>
      <c r="N38" s="146">
        <v>0</v>
      </c>
      <c r="O38" s="146">
        <v>0</v>
      </c>
      <c r="P38" s="20">
        <f>6!M38</f>
        <v>0</v>
      </c>
      <c r="Q38" s="146">
        <v>0</v>
      </c>
      <c r="R38" s="144">
        <f>7!X38</f>
        <v>6</v>
      </c>
      <c r="S38" s="146">
        <v>0</v>
      </c>
      <c r="T38" s="36">
        <f>3!P37</f>
        <v>0</v>
      </c>
      <c r="U38" s="146">
        <v>0</v>
      </c>
      <c r="V38" s="146">
        <v>0</v>
      </c>
      <c r="W38" s="20">
        <f>6!S38</f>
        <v>0</v>
      </c>
      <c r="X38" s="146">
        <v>0</v>
      </c>
      <c r="Y38" s="144">
        <f>7!AE38</f>
        <v>0</v>
      </c>
      <c r="Z38" s="146">
        <v>0</v>
      </c>
      <c r="AA38" s="36">
        <f>3!Q37</f>
        <v>0</v>
      </c>
      <c r="AB38" s="146">
        <v>0</v>
      </c>
      <c r="AC38" s="146">
        <v>0</v>
      </c>
      <c r="AD38" s="20">
        <f>6!Y38</f>
        <v>0</v>
      </c>
      <c r="AE38" s="146">
        <v>0</v>
      </c>
      <c r="AF38" s="144">
        <f>7!AL38</f>
        <v>0</v>
      </c>
      <c r="AG38" s="146">
        <v>0</v>
      </c>
      <c r="AH38" s="36">
        <f>3!R37</f>
        <v>0</v>
      </c>
      <c r="AI38" s="146">
        <v>0</v>
      </c>
      <c r="AJ38" s="146">
        <v>0</v>
      </c>
      <c r="AK38" s="20">
        <f>6!AE38</f>
        <v>0</v>
      </c>
      <c r="AL38" s="146">
        <v>0</v>
      </c>
      <c r="AM38" s="144">
        <f>7!AS38</f>
        <v>0</v>
      </c>
      <c r="AN38" s="146">
        <f t="shared" si="1"/>
        <v>0</v>
      </c>
      <c r="AO38" s="36">
        <f t="shared" si="2"/>
        <v>4.561067541333334</v>
      </c>
      <c r="AP38" s="146">
        <f t="shared" si="3"/>
        <v>0</v>
      </c>
      <c r="AQ38" s="146">
        <f t="shared" si="4"/>
        <v>0</v>
      </c>
      <c r="AR38" s="146">
        <f t="shared" si="5"/>
        <v>0</v>
      </c>
      <c r="AS38" s="146">
        <f t="shared" si="6"/>
        <v>0</v>
      </c>
      <c r="AT38" s="42">
        <f t="shared" si="7"/>
        <v>6</v>
      </c>
    </row>
    <row r="39" spans="1:46" ht="15.75">
      <c r="A39" s="18" t="s">
        <v>88</v>
      </c>
      <c r="B39" s="65" t="s">
        <v>89</v>
      </c>
      <c r="C39" s="64" t="s">
        <v>39</v>
      </c>
      <c r="D39" s="36">
        <v>3.5585166666666668</v>
      </c>
      <c r="E39" s="67">
        <v>0</v>
      </c>
      <c r="F39" s="36">
        <f>3!N38</f>
        <v>0</v>
      </c>
      <c r="G39" s="67">
        <v>0</v>
      </c>
      <c r="H39" s="67">
        <v>0</v>
      </c>
      <c r="I39" s="20">
        <f>6!G39</f>
        <v>0</v>
      </c>
      <c r="J39" s="67">
        <v>0</v>
      </c>
      <c r="K39" s="144">
        <f>7!Q39</f>
        <v>0</v>
      </c>
      <c r="L39" s="146">
        <v>0</v>
      </c>
      <c r="M39" s="36">
        <f>3!O38</f>
        <v>0</v>
      </c>
      <c r="N39" s="146">
        <v>0</v>
      </c>
      <c r="O39" s="146">
        <v>0</v>
      </c>
      <c r="P39" s="20">
        <f>6!M39</f>
        <v>0</v>
      </c>
      <c r="Q39" s="146">
        <v>0</v>
      </c>
      <c r="R39" s="144">
        <f>7!X39</f>
        <v>0</v>
      </c>
      <c r="S39" s="146">
        <v>0</v>
      </c>
      <c r="T39" s="36">
        <f>3!P38</f>
        <v>0</v>
      </c>
      <c r="U39" s="146">
        <v>0</v>
      </c>
      <c r="V39" s="146">
        <v>0</v>
      </c>
      <c r="W39" s="20">
        <f>6!S39</f>
        <v>0</v>
      </c>
      <c r="X39" s="146">
        <v>0</v>
      </c>
      <c r="Y39" s="144">
        <f>7!AE39</f>
        <v>0</v>
      </c>
      <c r="Z39" s="146">
        <v>0</v>
      </c>
      <c r="AA39" s="36">
        <f>3!Q38</f>
        <v>0</v>
      </c>
      <c r="AB39" s="146">
        <v>0</v>
      </c>
      <c r="AC39" s="146">
        <v>0</v>
      </c>
      <c r="AD39" s="20">
        <f>6!Y39</f>
        <v>0</v>
      </c>
      <c r="AE39" s="146">
        <v>0</v>
      </c>
      <c r="AF39" s="144">
        <f>7!AL39</f>
        <v>0</v>
      </c>
      <c r="AG39" s="146">
        <v>0</v>
      </c>
      <c r="AH39" s="36">
        <f>3!R38</f>
        <v>4.329479630738774</v>
      </c>
      <c r="AI39" s="146">
        <v>0</v>
      </c>
      <c r="AJ39" s="146">
        <v>0</v>
      </c>
      <c r="AK39" s="20">
        <f>6!AE39</f>
        <v>0</v>
      </c>
      <c r="AL39" s="146">
        <v>0</v>
      </c>
      <c r="AM39" s="144">
        <f>7!AS39</f>
        <v>5</v>
      </c>
      <c r="AN39" s="146">
        <f t="shared" si="1"/>
        <v>0</v>
      </c>
      <c r="AO39" s="36">
        <f t="shared" si="2"/>
        <v>4.329479630738774</v>
      </c>
      <c r="AP39" s="146">
        <f t="shared" si="3"/>
        <v>0</v>
      </c>
      <c r="AQ39" s="146">
        <f t="shared" si="4"/>
        <v>0</v>
      </c>
      <c r="AR39" s="146">
        <f t="shared" si="5"/>
        <v>0</v>
      </c>
      <c r="AS39" s="146">
        <f t="shared" si="6"/>
        <v>0</v>
      </c>
      <c r="AT39" s="42">
        <f t="shared" si="7"/>
        <v>5</v>
      </c>
    </row>
    <row r="40" spans="1:46" ht="31.5">
      <c r="A40" s="18" t="s">
        <v>90</v>
      </c>
      <c r="B40" s="65" t="s">
        <v>91</v>
      </c>
      <c r="C40" s="64" t="s">
        <v>39</v>
      </c>
      <c r="D40" s="36">
        <v>3.5595941666666664</v>
      </c>
      <c r="E40" s="67">
        <v>0</v>
      </c>
      <c r="F40" s="36">
        <f>3!N39</f>
        <v>0</v>
      </c>
      <c r="G40" s="67">
        <v>0</v>
      </c>
      <c r="H40" s="67">
        <v>0</v>
      </c>
      <c r="I40" s="20">
        <f>6!G40</f>
        <v>0</v>
      </c>
      <c r="J40" s="67">
        <v>0</v>
      </c>
      <c r="K40" s="144">
        <f>7!Q40</f>
        <v>0</v>
      </c>
      <c r="L40" s="146">
        <v>0</v>
      </c>
      <c r="M40" s="36">
        <f>3!O39</f>
        <v>0</v>
      </c>
      <c r="N40" s="146">
        <v>0</v>
      </c>
      <c r="O40" s="146">
        <v>0</v>
      </c>
      <c r="P40" s="20">
        <f>6!M40</f>
        <v>0</v>
      </c>
      <c r="Q40" s="146">
        <v>0</v>
      </c>
      <c r="R40" s="144">
        <f>7!X40</f>
        <v>0</v>
      </c>
      <c r="S40" s="146">
        <v>0</v>
      </c>
      <c r="T40" s="36">
        <f>3!P39</f>
        <v>0</v>
      </c>
      <c r="U40" s="146">
        <v>0</v>
      </c>
      <c r="V40" s="146">
        <v>0</v>
      </c>
      <c r="W40" s="20">
        <f>6!S40</f>
        <v>0</v>
      </c>
      <c r="X40" s="146">
        <v>0</v>
      </c>
      <c r="Y40" s="144">
        <f>7!AE40</f>
        <v>0</v>
      </c>
      <c r="Z40" s="146">
        <v>0</v>
      </c>
      <c r="AA40" s="36">
        <f>3!Q39</f>
        <v>0</v>
      </c>
      <c r="AB40" s="146">
        <v>0</v>
      </c>
      <c r="AC40" s="146">
        <v>0</v>
      </c>
      <c r="AD40" s="20">
        <f>6!Y40</f>
        <v>0</v>
      </c>
      <c r="AE40" s="146">
        <v>0</v>
      </c>
      <c r="AF40" s="144">
        <f>7!AL40</f>
        <v>0</v>
      </c>
      <c r="AG40" s="146">
        <v>0</v>
      </c>
      <c r="AH40" s="36">
        <f>3!R39</f>
        <v>4.33079057424111</v>
      </c>
      <c r="AI40" s="146">
        <v>0</v>
      </c>
      <c r="AJ40" s="146">
        <v>0</v>
      </c>
      <c r="AK40" s="20">
        <f>6!AE40</f>
        <v>0</v>
      </c>
      <c r="AL40" s="146">
        <v>0</v>
      </c>
      <c r="AM40" s="144">
        <f>7!AS40</f>
        <v>18</v>
      </c>
      <c r="AN40" s="146">
        <f t="shared" si="1"/>
        <v>0</v>
      </c>
      <c r="AO40" s="36">
        <f t="shared" si="2"/>
        <v>4.33079057424111</v>
      </c>
      <c r="AP40" s="146">
        <f t="shared" si="3"/>
        <v>0</v>
      </c>
      <c r="AQ40" s="146">
        <f t="shared" si="4"/>
        <v>0</v>
      </c>
      <c r="AR40" s="146">
        <f t="shared" si="5"/>
        <v>0</v>
      </c>
      <c r="AS40" s="146">
        <f t="shared" si="6"/>
        <v>0</v>
      </c>
      <c r="AT40" s="42">
        <f t="shared" si="7"/>
        <v>18</v>
      </c>
    </row>
    <row r="41" spans="1:46" ht="31.5">
      <c r="A41" s="18" t="s">
        <v>92</v>
      </c>
      <c r="B41" s="65" t="s">
        <v>93</v>
      </c>
      <c r="C41" s="64" t="s">
        <v>39</v>
      </c>
      <c r="D41" s="36">
        <v>3.5595941666666664</v>
      </c>
      <c r="E41" s="67">
        <v>0</v>
      </c>
      <c r="F41" s="36">
        <f>3!N40</f>
        <v>0</v>
      </c>
      <c r="G41" s="67">
        <v>0</v>
      </c>
      <c r="H41" s="67">
        <v>0</v>
      </c>
      <c r="I41" s="20">
        <f>6!G41</f>
        <v>0</v>
      </c>
      <c r="J41" s="67">
        <v>0</v>
      </c>
      <c r="K41" s="144">
        <f>7!Q41</f>
        <v>0</v>
      </c>
      <c r="L41" s="146">
        <v>0</v>
      </c>
      <c r="M41" s="36">
        <f>3!O40</f>
        <v>0</v>
      </c>
      <c r="N41" s="146">
        <v>0</v>
      </c>
      <c r="O41" s="146">
        <v>0</v>
      </c>
      <c r="P41" s="20">
        <f>6!M41</f>
        <v>0</v>
      </c>
      <c r="Q41" s="146">
        <v>0</v>
      </c>
      <c r="R41" s="144">
        <f>7!X41</f>
        <v>0</v>
      </c>
      <c r="S41" s="146">
        <v>0</v>
      </c>
      <c r="T41" s="36">
        <f>3!P40</f>
        <v>4.004059332693334</v>
      </c>
      <c r="U41" s="146">
        <v>0</v>
      </c>
      <c r="V41" s="146">
        <v>0</v>
      </c>
      <c r="W41" s="20">
        <f>6!S41</f>
        <v>0</v>
      </c>
      <c r="X41" s="146">
        <v>0</v>
      </c>
      <c r="Y41" s="144">
        <f>7!AE41</f>
        <v>18</v>
      </c>
      <c r="Z41" s="146">
        <v>0</v>
      </c>
      <c r="AA41" s="36">
        <f>3!Q40</f>
        <v>0</v>
      </c>
      <c r="AB41" s="146">
        <v>0</v>
      </c>
      <c r="AC41" s="146">
        <v>0</v>
      </c>
      <c r="AD41" s="20">
        <f>6!Y41</f>
        <v>0</v>
      </c>
      <c r="AE41" s="146">
        <v>0</v>
      </c>
      <c r="AF41" s="144">
        <f>7!AL41</f>
        <v>0</v>
      </c>
      <c r="AG41" s="146">
        <v>0</v>
      </c>
      <c r="AH41" s="36">
        <f>3!R40</f>
        <v>0</v>
      </c>
      <c r="AI41" s="146">
        <v>0</v>
      </c>
      <c r="AJ41" s="146">
        <v>0</v>
      </c>
      <c r="AK41" s="20">
        <f>6!AE41</f>
        <v>0</v>
      </c>
      <c r="AL41" s="146">
        <v>0</v>
      </c>
      <c r="AM41" s="144">
        <f>7!AS41</f>
        <v>0</v>
      </c>
      <c r="AN41" s="146">
        <f t="shared" si="1"/>
        <v>0</v>
      </c>
      <c r="AO41" s="36">
        <f t="shared" si="2"/>
        <v>4.004059332693334</v>
      </c>
      <c r="AP41" s="146">
        <f t="shared" si="3"/>
        <v>0</v>
      </c>
      <c r="AQ41" s="146">
        <f t="shared" si="4"/>
        <v>0</v>
      </c>
      <c r="AR41" s="146">
        <f t="shared" si="5"/>
        <v>0</v>
      </c>
      <c r="AS41" s="146">
        <f t="shared" si="6"/>
        <v>0</v>
      </c>
      <c r="AT41" s="42">
        <f t="shared" si="7"/>
        <v>18</v>
      </c>
    </row>
    <row r="42" spans="1:46" ht="31.5">
      <c r="A42" s="18" t="s">
        <v>94</v>
      </c>
      <c r="B42" s="65" t="s">
        <v>95</v>
      </c>
      <c r="C42" s="64" t="s">
        <v>39</v>
      </c>
      <c r="D42" s="36">
        <v>3.5595941666666664</v>
      </c>
      <c r="E42" s="67">
        <v>0</v>
      </c>
      <c r="F42" s="36">
        <f>3!N41</f>
        <v>0</v>
      </c>
      <c r="G42" s="67">
        <v>0</v>
      </c>
      <c r="H42" s="67">
        <v>0</v>
      </c>
      <c r="I42" s="20">
        <f>6!G42</f>
        <v>0</v>
      </c>
      <c r="J42" s="67">
        <v>0</v>
      </c>
      <c r="K42" s="144">
        <f>7!Q42</f>
        <v>0</v>
      </c>
      <c r="L42" s="146">
        <v>0</v>
      </c>
      <c r="M42" s="36">
        <f>3!O41</f>
        <v>0</v>
      </c>
      <c r="N42" s="146">
        <v>0</v>
      </c>
      <c r="O42" s="146">
        <v>0</v>
      </c>
      <c r="P42" s="20">
        <f>6!M42</f>
        <v>0</v>
      </c>
      <c r="Q42" s="146">
        <v>0</v>
      </c>
      <c r="R42" s="144">
        <f>7!X42</f>
        <v>0</v>
      </c>
      <c r="S42" s="146">
        <v>0</v>
      </c>
      <c r="T42" s="36">
        <f>3!P41</f>
        <v>0</v>
      </c>
      <c r="U42" s="146">
        <v>0</v>
      </c>
      <c r="V42" s="146">
        <v>0</v>
      </c>
      <c r="W42" s="20">
        <f>6!S42</f>
        <v>0</v>
      </c>
      <c r="X42" s="146">
        <v>0</v>
      </c>
      <c r="Y42" s="144">
        <f>7!AE42</f>
        <v>0</v>
      </c>
      <c r="Z42" s="146">
        <v>0</v>
      </c>
      <c r="AA42" s="36">
        <f>3!Q41</f>
        <v>0</v>
      </c>
      <c r="AB42" s="146">
        <v>0</v>
      </c>
      <c r="AC42" s="146">
        <v>0</v>
      </c>
      <c r="AD42" s="20">
        <f>6!Y42</f>
        <v>0</v>
      </c>
      <c r="AE42" s="146">
        <v>0</v>
      </c>
      <c r="AF42" s="144">
        <f>7!AL42</f>
        <v>0</v>
      </c>
      <c r="AG42" s="146">
        <v>0</v>
      </c>
      <c r="AH42" s="36">
        <f>3!R41</f>
        <v>4.33079057424111</v>
      </c>
      <c r="AI42" s="146">
        <v>0</v>
      </c>
      <c r="AJ42" s="146">
        <v>0</v>
      </c>
      <c r="AK42" s="20">
        <f>6!AE42</f>
        <v>0</v>
      </c>
      <c r="AL42" s="146">
        <v>0</v>
      </c>
      <c r="AM42" s="144">
        <f>7!AS42</f>
        <v>18</v>
      </c>
      <c r="AN42" s="146">
        <f t="shared" si="1"/>
        <v>0</v>
      </c>
      <c r="AO42" s="36">
        <f t="shared" si="2"/>
        <v>4.33079057424111</v>
      </c>
      <c r="AP42" s="146">
        <f t="shared" si="3"/>
        <v>0</v>
      </c>
      <c r="AQ42" s="146">
        <f t="shared" si="4"/>
        <v>0</v>
      </c>
      <c r="AR42" s="146">
        <f t="shared" si="5"/>
        <v>0</v>
      </c>
      <c r="AS42" s="146">
        <f t="shared" si="6"/>
        <v>0</v>
      </c>
      <c r="AT42" s="42">
        <f t="shared" si="7"/>
        <v>18</v>
      </c>
    </row>
    <row r="43" spans="1:46" s="32" customFormat="1" ht="31.5">
      <c r="A43" s="68" t="s">
        <v>96</v>
      </c>
      <c r="B43" s="69" t="s">
        <v>97</v>
      </c>
      <c r="C43" s="70" t="s">
        <v>38</v>
      </c>
      <c r="D43" s="194">
        <v>69.77156307</v>
      </c>
      <c r="E43" s="190">
        <v>0</v>
      </c>
      <c r="F43" s="200">
        <f>3!N42</f>
        <v>4.43</v>
      </c>
      <c r="G43" s="190">
        <v>0</v>
      </c>
      <c r="H43" s="190">
        <v>0</v>
      </c>
      <c r="I43" s="71">
        <f>6!G43</f>
        <v>3.175</v>
      </c>
      <c r="J43" s="190">
        <v>0</v>
      </c>
      <c r="K43" s="203">
        <f>7!Q43</f>
        <v>0</v>
      </c>
      <c r="L43" s="190">
        <v>0</v>
      </c>
      <c r="M43" s="200">
        <f>3!O42</f>
        <v>4.825833333333334</v>
      </c>
      <c r="N43" s="190">
        <v>0</v>
      </c>
      <c r="O43" s="190">
        <v>0</v>
      </c>
      <c r="P43" s="71">
        <f>6!M43</f>
        <v>4.619</v>
      </c>
      <c r="Q43" s="190">
        <v>0</v>
      </c>
      <c r="R43" s="203">
        <f>7!X43</f>
        <v>0</v>
      </c>
      <c r="S43" s="190">
        <v>0</v>
      </c>
      <c r="T43" s="200">
        <f>3!P42</f>
        <v>31.62354159466667</v>
      </c>
      <c r="U43" s="190">
        <v>0</v>
      </c>
      <c r="V43" s="190">
        <v>0</v>
      </c>
      <c r="W43" s="71">
        <f>6!S43</f>
        <v>6.468</v>
      </c>
      <c r="X43" s="190">
        <v>0</v>
      </c>
      <c r="Y43" s="203">
        <f>7!AE43</f>
        <v>0</v>
      </c>
      <c r="Z43" s="190">
        <v>0</v>
      </c>
      <c r="AA43" s="200">
        <f>3!Q42</f>
        <v>6.621309760443735</v>
      </c>
      <c r="AB43" s="190">
        <v>0</v>
      </c>
      <c r="AC43" s="190">
        <v>0</v>
      </c>
      <c r="AD43" s="71">
        <f>6!Y43</f>
        <v>4.523</v>
      </c>
      <c r="AE43" s="190">
        <v>0</v>
      </c>
      <c r="AF43" s="203">
        <f>7!AL43</f>
        <v>0</v>
      </c>
      <c r="AG43" s="190">
        <v>0</v>
      </c>
      <c r="AH43" s="200">
        <f>3!R42</f>
        <v>32.204282207412234</v>
      </c>
      <c r="AI43" s="190">
        <v>0</v>
      </c>
      <c r="AJ43" s="190">
        <v>0</v>
      </c>
      <c r="AK43" s="71">
        <f>6!AE43</f>
        <v>6.6899999999999995</v>
      </c>
      <c r="AL43" s="190">
        <v>0</v>
      </c>
      <c r="AM43" s="203">
        <f>7!AS43</f>
        <v>0</v>
      </c>
      <c r="AN43" s="190">
        <f t="shared" si="1"/>
        <v>0</v>
      </c>
      <c r="AO43" s="200">
        <f t="shared" si="2"/>
        <v>79.70496689585597</v>
      </c>
      <c r="AP43" s="190">
        <f t="shared" si="3"/>
        <v>0</v>
      </c>
      <c r="AQ43" s="190">
        <f t="shared" si="4"/>
        <v>0</v>
      </c>
      <c r="AR43" s="190">
        <f t="shared" si="5"/>
        <v>25.475</v>
      </c>
      <c r="AS43" s="190">
        <f t="shared" si="6"/>
        <v>0</v>
      </c>
      <c r="AT43" s="207">
        <f t="shared" si="7"/>
        <v>0</v>
      </c>
    </row>
    <row r="44" spans="1:46" s="32" customFormat="1" ht="15.75">
      <c r="A44" s="68" t="s">
        <v>98</v>
      </c>
      <c r="B44" s="69" t="s">
        <v>99</v>
      </c>
      <c r="C44" s="70" t="s">
        <v>38</v>
      </c>
      <c r="D44" s="194">
        <v>69.77156307</v>
      </c>
      <c r="E44" s="190">
        <v>0</v>
      </c>
      <c r="F44" s="200">
        <f>3!N43</f>
        <v>4.43</v>
      </c>
      <c r="G44" s="190">
        <v>0</v>
      </c>
      <c r="H44" s="190">
        <v>0</v>
      </c>
      <c r="I44" s="71">
        <f>6!G44</f>
        <v>3.175</v>
      </c>
      <c r="J44" s="190">
        <v>0</v>
      </c>
      <c r="K44" s="203">
        <f>7!Q44</f>
        <v>0</v>
      </c>
      <c r="L44" s="190">
        <v>0</v>
      </c>
      <c r="M44" s="200">
        <f>3!O43</f>
        <v>4.825833333333334</v>
      </c>
      <c r="N44" s="190">
        <v>0</v>
      </c>
      <c r="O44" s="190">
        <v>0</v>
      </c>
      <c r="P44" s="71">
        <f>6!M44</f>
        <v>4.619</v>
      </c>
      <c r="Q44" s="190">
        <v>0</v>
      </c>
      <c r="R44" s="203">
        <f>7!X44</f>
        <v>0</v>
      </c>
      <c r="S44" s="190">
        <v>0</v>
      </c>
      <c r="T44" s="200">
        <f>3!P43</f>
        <v>31.62354159466667</v>
      </c>
      <c r="U44" s="190">
        <v>0</v>
      </c>
      <c r="V44" s="190">
        <v>0</v>
      </c>
      <c r="W44" s="71">
        <f>6!S44</f>
        <v>6.468</v>
      </c>
      <c r="X44" s="190">
        <v>0</v>
      </c>
      <c r="Y44" s="203">
        <f>7!AE44</f>
        <v>0</v>
      </c>
      <c r="Z44" s="190">
        <v>0</v>
      </c>
      <c r="AA44" s="200">
        <f>3!Q43</f>
        <v>6.621309760443735</v>
      </c>
      <c r="AB44" s="190">
        <v>0</v>
      </c>
      <c r="AC44" s="190">
        <v>0</v>
      </c>
      <c r="AD44" s="71">
        <f>6!Y44</f>
        <v>4.523</v>
      </c>
      <c r="AE44" s="190">
        <v>0</v>
      </c>
      <c r="AF44" s="203">
        <f>7!AL44</f>
        <v>0</v>
      </c>
      <c r="AG44" s="190">
        <v>0</v>
      </c>
      <c r="AH44" s="200">
        <f>3!R43</f>
        <v>32.204282207412234</v>
      </c>
      <c r="AI44" s="190">
        <v>0</v>
      </c>
      <c r="AJ44" s="190">
        <v>0</v>
      </c>
      <c r="AK44" s="71">
        <f>6!AE44</f>
        <v>6.6899999999999995</v>
      </c>
      <c r="AL44" s="190">
        <v>0</v>
      </c>
      <c r="AM44" s="203">
        <f>7!AS44</f>
        <v>0</v>
      </c>
      <c r="AN44" s="190">
        <f t="shared" si="1"/>
        <v>0</v>
      </c>
      <c r="AO44" s="200">
        <f t="shared" si="2"/>
        <v>79.70496689585597</v>
      </c>
      <c r="AP44" s="190">
        <f t="shared" si="3"/>
        <v>0</v>
      </c>
      <c r="AQ44" s="190">
        <f t="shared" si="4"/>
        <v>0</v>
      </c>
      <c r="AR44" s="190">
        <f t="shared" si="5"/>
        <v>25.475</v>
      </c>
      <c r="AS44" s="190">
        <f t="shared" si="6"/>
        <v>0</v>
      </c>
      <c r="AT44" s="207">
        <f t="shared" si="7"/>
        <v>0</v>
      </c>
    </row>
    <row r="45" spans="1:46" s="32" customFormat="1" ht="15.75">
      <c r="A45" s="68" t="s">
        <v>100</v>
      </c>
      <c r="B45" s="177" t="s">
        <v>101</v>
      </c>
      <c r="C45" s="70" t="s">
        <v>38</v>
      </c>
      <c r="D45" s="208">
        <v>43.92652666666667</v>
      </c>
      <c r="E45" s="205">
        <v>0</v>
      </c>
      <c r="F45" s="200">
        <f>3!N44</f>
        <v>0</v>
      </c>
      <c r="G45" s="205">
        <v>0</v>
      </c>
      <c r="H45" s="205">
        <v>0</v>
      </c>
      <c r="I45" s="71">
        <f>6!G45</f>
        <v>0</v>
      </c>
      <c r="J45" s="205">
        <v>0</v>
      </c>
      <c r="K45" s="203">
        <f>7!Q45</f>
        <v>0</v>
      </c>
      <c r="L45" s="205">
        <v>0</v>
      </c>
      <c r="M45" s="200">
        <f>3!O44</f>
        <v>0</v>
      </c>
      <c r="N45" s="205">
        <v>0</v>
      </c>
      <c r="O45" s="205">
        <v>0</v>
      </c>
      <c r="P45" s="71">
        <f>6!M45</f>
        <v>0</v>
      </c>
      <c r="Q45" s="205">
        <v>0</v>
      </c>
      <c r="R45" s="203">
        <f>7!X45</f>
        <v>0</v>
      </c>
      <c r="S45" s="205">
        <v>0</v>
      </c>
      <c r="T45" s="200">
        <f>3!P44</f>
        <v>24.79653106666667</v>
      </c>
      <c r="U45" s="205">
        <v>0</v>
      </c>
      <c r="V45" s="205">
        <v>0</v>
      </c>
      <c r="W45" s="71">
        <f>6!S45</f>
        <v>2.25</v>
      </c>
      <c r="X45" s="205">
        <v>0</v>
      </c>
      <c r="Y45" s="203">
        <f>7!AE45</f>
        <v>0</v>
      </c>
      <c r="Z45" s="205">
        <v>0</v>
      </c>
      <c r="AA45" s="200">
        <f>3!Q44</f>
        <v>0</v>
      </c>
      <c r="AB45" s="205">
        <v>0</v>
      </c>
      <c r="AC45" s="205">
        <v>0</v>
      </c>
      <c r="AD45" s="71">
        <f>6!Y45</f>
        <v>0</v>
      </c>
      <c r="AE45" s="205">
        <v>0</v>
      </c>
      <c r="AF45" s="203">
        <f>7!AL45</f>
        <v>0</v>
      </c>
      <c r="AG45" s="205">
        <v>0</v>
      </c>
      <c r="AH45" s="200">
        <f>3!R44</f>
        <v>24.434902034705072</v>
      </c>
      <c r="AI45" s="205">
        <v>0</v>
      </c>
      <c r="AJ45" s="205">
        <v>0</v>
      </c>
      <c r="AK45" s="71">
        <f>6!AE45</f>
        <v>2.9</v>
      </c>
      <c r="AL45" s="205">
        <v>0</v>
      </c>
      <c r="AM45" s="203">
        <f>7!AS45</f>
        <v>0</v>
      </c>
      <c r="AN45" s="205">
        <f t="shared" si="1"/>
        <v>0</v>
      </c>
      <c r="AO45" s="200">
        <f t="shared" si="2"/>
        <v>49.23143310137174</v>
      </c>
      <c r="AP45" s="205">
        <f t="shared" si="3"/>
        <v>0</v>
      </c>
      <c r="AQ45" s="205">
        <f t="shared" si="4"/>
        <v>0</v>
      </c>
      <c r="AR45" s="205">
        <f t="shared" si="5"/>
        <v>5.15</v>
      </c>
      <c r="AS45" s="205">
        <f t="shared" si="6"/>
        <v>0</v>
      </c>
      <c r="AT45" s="206">
        <f t="shared" si="7"/>
        <v>0</v>
      </c>
    </row>
    <row r="46" spans="1:46" ht="15.75">
      <c r="A46" s="18" t="s">
        <v>102</v>
      </c>
      <c r="B46" s="29" t="s">
        <v>103</v>
      </c>
      <c r="C46" s="64" t="s">
        <v>39</v>
      </c>
      <c r="D46" s="36">
        <v>23.842818333333334</v>
      </c>
      <c r="E46" s="67">
        <v>0</v>
      </c>
      <c r="F46" s="36">
        <f>3!N45</f>
        <v>0</v>
      </c>
      <c r="G46" s="67">
        <v>0</v>
      </c>
      <c r="H46" s="67">
        <v>0</v>
      </c>
      <c r="I46" s="20">
        <f>6!G46</f>
        <v>0</v>
      </c>
      <c r="J46" s="67">
        <v>0</v>
      </c>
      <c r="K46" s="144">
        <f>7!Q46</f>
        <v>0</v>
      </c>
      <c r="L46" s="146">
        <v>0</v>
      </c>
      <c r="M46" s="36">
        <f>3!O45</f>
        <v>0</v>
      </c>
      <c r="N46" s="146">
        <v>0</v>
      </c>
      <c r="O46" s="146">
        <v>0</v>
      </c>
      <c r="P46" s="20">
        <f>6!M46</f>
        <v>0</v>
      </c>
      <c r="Q46" s="146">
        <v>0</v>
      </c>
      <c r="R46" s="144">
        <f>7!X46</f>
        <v>0</v>
      </c>
      <c r="S46" s="146">
        <v>0</v>
      </c>
      <c r="T46" s="36">
        <f>3!P45</f>
        <v>24.79653106666667</v>
      </c>
      <c r="U46" s="146">
        <v>0</v>
      </c>
      <c r="V46" s="146">
        <v>0</v>
      </c>
      <c r="W46" s="20">
        <f>6!S46</f>
        <v>2.25</v>
      </c>
      <c r="X46" s="146">
        <v>0</v>
      </c>
      <c r="Y46" s="144">
        <f>7!AE46</f>
        <v>0</v>
      </c>
      <c r="Z46" s="146">
        <v>0</v>
      </c>
      <c r="AA46" s="36">
        <f>3!Q45</f>
        <v>0</v>
      </c>
      <c r="AB46" s="146">
        <v>0</v>
      </c>
      <c r="AC46" s="146">
        <v>0</v>
      </c>
      <c r="AD46" s="20">
        <f>6!Y46</f>
        <v>0</v>
      </c>
      <c r="AE46" s="146">
        <v>0</v>
      </c>
      <c r="AF46" s="144">
        <f>7!AL46</f>
        <v>0</v>
      </c>
      <c r="AG46" s="146">
        <v>0</v>
      </c>
      <c r="AH46" s="36">
        <f>3!R45</f>
        <v>0</v>
      </c>
      <c r="AI46" s="146">
        <v>0</v>
      </c>
      <c r="AJ46" s="146">
        <v>0</v>
      </c>
      <c r="AK46" s="20">
        <f>6!AE46</f>
        <v>0</v>
      </c>
      <c r="AL46" s="146">
        <v>0</v>
      </c>
      <c r="AM46" s="144">
        <f>7!AS46</f>
        <v>0</v>
      </c>
      <c r="AN46" s="146">
        <f t="shared" si="1"/>
        <v>0</v>
      </c>
      <c r="AO46" s="36">
        <f t="shared" si="2"/>
        <v>24.79653106666667</v>
      </c>
      <c r="AP46" s="146">
        <f t="shared" si="3"/>
        <v>0</v>
      </c>
      <c r="AQ46" s="146">
        <f t="shared" si="4"/>
        <v>0</v>
      </c>
      <c r="AR46" s="146">
        <f t="shared" si="5"/>
        <v>2.25</v>
      </c>
      <c r="AS46" s="146">
        <f t="shared" si="6"/>
        <v>0</v>
      </c>
      <c r="AT46" s="42">
        <f t="shared" si="7"/>
        <v>0</v>
      </c>
    </row>
    <row r="47" spans="1:46" ht="15.75" customHeight="1">
      <c r="A47" s="18" t="s">
        <v>104</v>
      </c>
      <c r="B47" s="29" t="s">
        <v>105</v>
      </c>
      <c r="C47" s="64" t="s">
        <v>39</v>
      </c>
      <c r="D47" s="36">
        <v>20.083708333333334</v>
      </c>
      <c r="E47" s="67">
        <v>0</v>
      </c>
      <c r="F47" s="36">
        <f>3!N46</f>
        <v>0</v>
      </c>
      <c r="G47" s="67">
        <v>0</v>
      </c>
      <c r="H47" s="67">
        <v>0</v>
      </c>
      <c r="I47" s="20">
        <f>6!G47</f>
        <v>0</v>
      </c>
      <c r="J47" s="67">
        <v>0</v>
      </c>
      <c r="K47" s="144">
        <f>7!Q47</f>
        <v>0</v>
      </c>
      <c r="L47" s="146">
        <v>0</v>
      </c>
      <c r="M47" s="36">
        <f>3!O46</f>
        <v>0</v>
      </c>
      <c r="N47" s="146">
        <v>0</v>
      </c>
      <c r="O47" s="146">
        <v>0</v>
      </c>
      <c r="P47" s="20">
        <f>6!M47</f>
        <v>0</v>
      </c>
      <c r="Q47" s="146">
        <v>0</v>
      </c>
      <c r="R47" s="144">
        <f>7!X47</f>
        <v>0</v>
      </c>
      <c r="S47" s="146">
        <v>0</v>
      </c>
      <c r="T47" s="36">
        <f>3!P46</f>
        <v>0</v>
      </c>
      <c r="U47" s="146">
        <v>0</v>
      </c>
      <c r="V47" s="146">
        <v>0</v>
      </c>
      <c r="W47" s="20">
        <f>6!S47</f>
        <v>0</v>
      </c>
      <c r="X47" s="146">
        <v>0</v>
      </c>
      <c r="Y47" s="144">
        <f>7!AE47</f>
        <v>0</v>
      </c>
      <c r="Z47" s="146">
        <v>0</v>
      </c>
      <c r="AA47" s="36">
        <f>3!Q46</f>
        <v>0</v>
      </c>
      <c r="AB47" s="146">
        <v>0</v>
      </c>
      <c r="AC47" s="146">
        <v>0</v>
      </c>
      <c r="AD47" s="20">
        <f>6!Y47</f>
        <v>0</v>
      </c>
      <c r="AE47" s="146">
        <v>0</v>
      </c>
      <c r="AF47" s="144">
        <f>7!AL47</f>
        <v>0</v>
      </c>
      <c r="AG47" s="146">
        <v>0</v>
      </c>
      <c r="AH47" s="36">
        <f>3!R46</f>
        <v>24.434902034705072</v>
      </c>
      <c r="AI47" s="146">
        <v>0</v>
      </c>
      <c r="AJ47" s="146">
        <v>0</v>
      </c>
      <c r="AK47" s="20">
        <f>6!AE47</f>
        <v>2.9</v>
      </c>
      <c r="AL47" s="146">
        <v>0</v>
      </c>
      <c r="AM47" s="144">
        <f>7!AS47</f>
        <v>0</v>
      </c>
      <c r="AN47" s="146">
        <f t="shared" si="1"/>
        <v>0</v>
      </c>
      <c r="AO47" s="36">
        <f t="shared" si="2"/>
        <v>24.434902034705072</v>
      </c>
      <c r="AP47" s="146">
        <f t="shared" si="3"/>
        <v>0</v>
      </c>
      <c r="AQ47" s="146">
        <f t="shared" si="4"/>
        <v>0</v>
      </c>
      <c r="AR47" s="146">
        <f t="shared" si="5"/>
        <v>2.9</v>
      </c>
      <c r="AS47" s="146">
        <f t="shared" si="6"/>
        <v>0</v>
      </c>
      <c r="AT47" s="42">
        <f t="shared" si="7"/>
        <v>0</v>
      </c>
    </row>
    <row r="48" spans="1:46" s="32" customFormat="1" ht="15.75">
      <c r="A48" s="68" t="s">
        <v>106</v>
      </c>
      <c r="B48" s="177" t="s">
        <v>107</v>
      </c>
      <c r="C48" s="70" t="s">
        <v>38</v>
      </c>
      <c r="D48" s="208">
        <v>25.84503640333333</v>
      </c>
      <c r="E48" s="205">
        <v>0</v>
      </c>
      <c r="F48" s="200">
        <f>3!N47</f>
        <v>4.43</v>
      </c>
      <c r="G48" s="205">
        <v>0</v>
      </c>
      <c r="H48" s="205">
        <v>0</v>
      </c>
      <c r="I48" s="71">
        <f>6!G48</f>
        <v>3.175</v>
      </c>
      <c r="J48" s="205">
        <v>0</v>
      </c>
      <c r="K48" s="203">
        <f>7!Q48</f>
        <v>0</v>
      </c>
      <c r="L48" s="205">
        <v>0</v>
      </c>
      <c r="M48" s="200">
        <f>3!O47</f>
        <v>4.825833333333334</v>
      </c>
      <c r="N48" s="205">
        <v>0</v>
      </c>
      <c r="O48" s="205">
        <v>0</v>
      </c>
      <c r="P48" s="71">
        <f>6!M48</f>
        <v>4.619</v>
      </c>
      <c r="Q48" s="205">
        <v>0</v>
      </c>
      <c r="R48" s="203">
        <f>7!X48</f>
        <v>0</v>
      </c>
      <c r="S48" s="205">
        <v>0</v>
      </c>
      <c r="T48" s="200">
        <f>3!P47</f>
        <v>6.827010528000001</v>
      </c>
      <c r="U48" s="205">
        <v>0</v>
      </c>
      <c r="V48" s="205">
        <v>0</v>
      </c>
      <c r="W48" s="71">
        <f>6!S48</f>
        <v>4.218</v>
      </c>
      <c r="X48" s="205">
        <v>0</v>
      </c>
      <c r="Y48" s="203">
        <f>7!AE48</f>
        <v>0</v>
      </c>
      <c r="Z48" s="205">
        <v>0</v>
      </c>
      <c r="AA48" s="200">
        <f>3!Q47</f>
        <v>6.621309760443735</v>
      </c>
      <c r="AB48" s="205">
        <v>0</v>
      </c>
      <c r="AC48" s="205">
        <v>0</v>
      </c>
      <c r="AD48" s="71">
        <f>6!Y48</f>
        <v>4.523</v>
      </c>
      <c r="AE48" s="205">
        <v>0</v>
      </c>
      <c r="AF48" s="203">
        <f>7!AL48</f>
        <v>0</v>
      </c>
      <c r="AG48" s="205">
        <v>0</v>
      </c>
      <c r="AH48" s="200">
        <f>3!R47</f>
        <v>7.7693801727071605</v>
      </c>
      <c r="AI48" s="205">
        <v>0</v>
      </c>
      <c r="AJ48" s="205">
        <v>0</v>
      </c>
      <c r="AK48" s="71">
        <f>6!AE48</f>
        <v>3.79</v>
      </c>
      <c r="AL48" s="205">
        <v>0</v>
      </c>
      <c r="AM48" s="203">
        <f>7!AS48</f>
        <v>0</v>
      </c>
      <c r="AN48" s="205">
        <f t="shared" si="1"/>
        <v>0</v>
      </c>
      <c r="AO48" s="200">
        <f t="shared" si="2"/>
        <v>30.473533794484226</v>
      </c>
      <c r="AP48" s="205">
        <f t="shared" si="3"/>
        <v>0</v>
      </c>
      <c r="AQ48" s="205">
        <f t="shared" si="4"/>
        <v>0</v>
      </c>
      <c r="AR48" s="205">
        <f t="shared" si="5"/>
        <v>20.325</v>
      </c>
      <c r="AS48" s="205">
        <f t="shared" si="6"/>
        <v>0</v>
      </c>
      <c r="AT48" s="206">
        <f t="shared" si="7"/>
        <v>0</v>
      </c>
    </row>
    <row r="49" spans="1:46" ht="15.75">
      <c r="A49" s="18" t="s">
        <v>108</v>
      </c>
      <c r="B49" s="29" t="s">
        <v>109</v>
      </c>
      <c r="C49" s="64" t="s">
        <v>39</v>
      </c>
      <c r="D49" s="36">
        <v>2.90422807</v>
      </c>
      <c r="E49" s="67">
        <v>0</v>
      </c>
      <c r="F49" s="36">
        <f>3!N48</f>
        <v>4.43</v>
      </c>
      <c r="G49" s="67">
        <v>0</v>
      </c>
      <c r="H49" s="67">
        <v>0</v>
      </c>
      <c r="I49" s="20">
        <f>6!G49</f>
        <v>3.175</v>
      </c>
      <c r="J49" s="67">
        <v>0</v>
      </c>
      <c r="K49" s="144">
        <f>7!Q49</f>
        <v>0</v>
      </c>
      <c r="L49" s="146">
        <v>0</v>
      </c>
      <c r="M49" s="36">
        <f>3!O48</f>
        <v>0</v>
      </c>
      <c r="N49" s="146">
        <v>0</v>
      </c>
      <c r="O49" s="146">
        <v>0</v>
      </c>
      <c r="P49" s="20">
        <f>6!M49</f>
        <v>0</v>
      </c>
      <c r="Q49" s="146">
        <v>0</v>
      </c>
      <c r="R49" s="144">
        <f>7!X49</f>
        <v>0</v>
      </c>
      <c r="S49" s="146">
        <v>0</v>
      </c>
      <c r="T49" s="36">
        <f>3!P48</f>
        <v>0</v>
      </c>
      <c r="U49" s="146">
        <v>0</v>
      </c>
      <c r="V49" s="146">
        <v>0</v>
      </c>
      <c r="W49" s="20">
        <f>6!S49</f>
        <v>0</v>
      </c>
      <c r="X49" s="146">
        <v>0</v>
      </c>
      <c r="Y49" s="144">
        <f>7!AE49</f>
        <v>0</v>
      </c>
      <c r="Z49" s="146">
        <v>0</v>
      </c>
      <c r="AA49" s="36">
        <f>3!Q48</f>
        <v>0</v>
      </c>
      <c r="AB49" s="146">
        <v>0</v>
      </c>
      <c r="AC49" s="146">
        <v>0</v>
      </c>
      <c r="AD49" s="20">
        <f>6!Y49</f>
        <v>0</v>
      </c>
      <c r="AE49" s="146">
        <v>0</v>
      </c>
      <c r="AF49" s="144">
        <f>7!AL49</f>
        <v>0</v>
      </c>
      <c r="AG49" s="146">
        <v>0</v>
      </c>
      <c r="AH49" s="36">
        <f>3!R48</f>
        <v>0</v>
      </c>
      <c r="AI49" s="146">
        <v>0</v>
      </c>
      <c r="AJ49" s="146">
        <v>0</v>
      </c>
      <c r="AK49" s="20">
        <f>6!AE49</f>
        <v>0</v>
      </c>
      <c r="AL49" s="146">
        <v>0</v>
      </c>
      <c r="AM49" s="144">
        <f>7!AS49</f>
        <v>0</v>
      </c>
      <c r="AN49" s="146">
        <f t="shared" si="1"/>
        <v>0</v>
      </c>
      <c r="AO49" s="36">
        <f t="shared" si="2"/>
        <v>4.43</v>
      </c>
      <c r="AP49" s="146">
        <f t="shared" si="3"/>
        <v>0</v>
      </c>
      <c r="AQ49" s="146">
        <f t="shared" si="4"/>
        <v>0</v>
      </c>
      <c r="AR49" s="146">
        <f t="shared" si="5"/>
        <v>3.175</v>
      </c>
      <c r="AS49" s="146">
        <f t="shared" si="6"/>
        <v>0</v>
      </c>
      <c r="AT49" s="42">
        <f t="shared" si="7"/>
        <v>0</v>
      </c>
    </row>
    <row r="50" spans="1:46" ht="15.75">
      <c r="A50" s="18" t="s">
        <v>110</v>
      </c>
      <c r="B50" s="21" t="s">
        <v>111</v>
      </c>
      <c r="C50" s="64" t="s">
        <v>39</v>
      </c>
      <c r="D50" s="36">
        <v>0</v>
      </c>
      <c r="E50" s="67">
        <v>0</v>
      </c>
      <c r="F50" s="36">
        <f>3!N49</f>
        <v>0</v>
      </c>
      <c r="G50" s="67">
        <v>0</v>
      </c>
      <c r="H50" s="67">
        <v>0</v>
      </c>
      <c r="I50" s="20">
        <f>6!G50</f>
        <v>0</v>
      </c>
      <c r="J50" s="67">
        <v>0</v>
      </c>
      <c r="K50" s="144">
        <f>7!Q50</f>
        <v>0</v>
      </c>
      <c r="L50" s="146">
        <v>0</v>
      </c>
      <c r="M50" s="36">
        <f>3!O49</f>
        <v>0</v>
      </c>
      <c r="N50" s="146">
        <v>0</v>
      </c>
      <c r="O50" s="146">
        <v>0</v>
      </c>
      <c r="P50" s="20">
        <f>6!M50</f>
        <v>0</v>
      </c>
      <c r="Q50" s="146">
        <v>0</v>
      </c>
      <c r="R50" s="144">
        <f>7!X50</f>
        <v>0</v>
      </c>
      <c r="S50" s="146">
        <v>0</v>
      </c>
      <c r="T50" s="36">
        <f>3!P49</f>
        <v>0</v>
      </c>
      <c r="U50" s="146">
        <v>0</v>
      </c>
      <c r="V50" s="146">
        <v>0</v>
      </c>
      <c r="W50" s="20">
        <f>6!S50</f>
        <v>0</v>
      </c>
      <c r="X50" s="146">
        <v>0</v>
      </c>
      <c r="Y50" s="144">
        <f>7!AE50</f>
        <v>0</v>
      </c>
      <c r="Z50" s="146">
        <v>0</v>
      </c>
      <c r="AA50" s="36">
        <f>3!Q49</f>
        <v>0</v>
      </c>
      <c r="AB50" s="146">
        <v>0</v>
      </c>
      <c r="AC50" s="146">
        <v>0</v>
      </c>
      <c r="AD50" s="20">
        <f>6!Y50</f>
        <v>0</v>
      </c>
      <c r="AE50" s="146">
        <v>0</v>
      </c>
      <c r="AF50" s="144">
        <f>7!AL50</f>
        <v>0</v>
      </c>
      <c r="AG50" s="146">
        <v>0</v>
      </c>
      <c r="AH50" s="36">
        <f>3!R49</f>
        <v>0</v>
      </c>
      <c r="AI50" s="146">
        <v>0</v>
      </c>
      <c r="AJ50" s="146">
        <v>0</v>
      </c>
      <c r="AK50" s="20">
        <f>6!AE50</f>
        <v>0</v>
      </c>
      <c r="AL50" s="146">
        <v>0</v>
      </c>
      <c r="AM50" s="144">
        <f>7!AS50</f>
        <v>0</v>
      </c>
      <c r="AN50" s="146">
        <f t="shared" si="1"/>
        <v>0</v>
      </c>
      <c r="AO50" s="36">
        <f t="shared" si="2"/>
        <v>0</v>
      </c>
      <c r="AP50" s="146">
        <f t="shared" si="3"/>
        <v>0</v>
      </c>
      <c r="AQ50" s="146">
        <f t="shared" si="4"/>
        <v>0</v>
      </c>
      <c r="AR50" s="146">
        <f t="shared" si="5"/>
        <v>0</v>
      </c>
      <c r="AS50" s="146">
        <f t="shared" si="6"/>
        <v>0</v>
      </c>
      <c r="AT50" s="42">
        <f t="shared" si="7"/>
        <v>0</v>
      </c>
    </row>
    <row r="51" spans="1:46" ht="39.75" customHeight="1">
      <c r="A51" s="18" t="s">
        <v>112</v>
      </c>
      <c r="B51" s="29" t="s">
        <v>113</v>
      </c>
      <c r="C51" s="64" t="s">
        <v>39</v>
      </c>
      <c r="D51" s="36">
        <v>4.825833333333334</v>
      </c>
      <c r="E51" s="67">
        <v>0</v>
      </c>
      <c r="F51" s="36">
        <f>3!N50</f>
        <v>0</v>
      </c>
      <c r="G51" s="67">
        <v>0</v>
      </c>
      <c r="H51" s="67">
        <v>0</v>
      </c>
      <c r="I51" s="20">
        <f>6!G51</f>
        <v>0</v>
      </c>
      <c r="J51" s="67">
        <v>0</v>
      </c>
      <c r="K51" s="144">
        <f>7!Q51</f>
        <v>0</v>
      </c>
      <c r="L51" s="146">
        <v>0</v>
      </c>
      <c r="M51" s="36">
        <f>3!O50</f>
        <v>4.825833333333334</v>
      </c>
      <c r="N51" s="146">
        <v>0</v>
      </c>
      <c r="O51" s="146">
        <v>0</v>
      </c>
      <c r="P51" s="20">
        <f>6!M51</f>
        <v>4.619</v>
      </c>
      <c r="Q51" s="146">
        <v>0</v>
      </c>
      <c r="R51" s="144">
        <f>7!X51</f>
        <v>0</v>
      </c>
      <c r="S51" s="146">
        <v>0</v>
      </c>
      <c r="T51" s="36">
        <f>3!P50</f>
        <v>0</v>
      </c>
      <c r="U51" s="146">
        <v>0</v>
      </c>
      <c r="V51" s="146">
        <v>0</v>
      </c>
      <c r="W51" s="20">
        <f>6!S51</f>
        <v>0</v>
      </c>
      <c r="X51" s="146">
        <v>0</v>
      </c>
      <c r="Y51" s="144">
        <f>7!AE51</f>
        <v>0</v>
      </c>
      <c r="Z51" s="146">
        <v>0</v>
      </c>
      <c r="AA51" s="36">
        <f>3!Q50</f>
        <v>0</v>
      </c>
      <c r="AB51" s="146">
        <v>0</v>
      </c>
      <c r="AC51" s="146">
        <v>0</v>
      </c>
      <c r="AD51" s="20">
        <f>6!Y51</f>
        <v>0</v>
      </c>
      <c r="AE51" s="146">
        <v>0</v>
      </c>
      <c r="AF51" s="144">
        <f>7!AL51</f>
        <v>0</v>
      </c>
      <c r="AG51" s="146">
        <v>0</v>
      </c>
      <c r="AH51" s="36">
        <f>3!R50</f>
        <v>0</v>
      </c>
      <c r="AI51" s="146">
        <v>0</v>
      </c>
      <c r="AJ51" s="146">
        <v>0</v>
      </c>
      <c r="AK51" s="20">
        <f>6!AE51</f>
        <v>0</v>
      </c>
      <c r="AL51" s="146">
        <v>0</v>
      </c>
      <c r="AM51" s="144">
        <f>7!AS51</f>
        <v>0</v>
      </c>
      <c r="AN51" s="146">
        <f t="shared" si="1"/>
        <v>0</v>
      </c>
      <c r="AO51" s="36">
        <f t="shared" si="2"/>
        <v>4.825833333333334</v>
      </c>
      <c r="AP51" s="146">
        <f t="shared" si="3"/>
        <v>0</v>
      </c>
      <c r="AQ51" s="146">
        <f t="shared" si="4"/>
        <v>0</v>
      </c>
      <c r="AR51" s="146">
        <f t="shared" si="5"/>
        <v>4.619</v>
      </c>
      <c r="AS51" s="146">
        <f t="shared" si="6"/>
        <v>0</v>
      </c>
      <c r="AT51" s="42">
        <f t="shared" si="7"/>
        <v>0</v>
      </c>
    </row>
    <row r="52" spans="1:46" ht="15.75">
      <c r="A52" s="18" t="s">
        <v>114</v>
      </c>
      <c r="B52" s="30" t="s">
        <v>115</v>
      </c>
      <c r="C52" s="64" t="s">
        <v>39</v>
      </c>
      <c r="D52" s="36">
        <v>5.659923333333333</v>
      </c>
      <c r="E52" s="67">
        <v>0</v>
      </c>
      <c r="F52" s="36">
        <f>3!N51</f>
        <v>0</v>
      </c>
      <c r="G52" s="67">
        <v>0</v>
      </c>
      <c r="H52" s="67">
        <v>0</v>
      </c>
      <c r="I52" s="20">
        <f>6!G52</f>
        <v>0</v>
      </c>
      <c r="J52" s="67">
        <v>0</v>
      </c>
      <c r="K52" s="144">
        <f>7!Q52</f>
        <v>0</v>
      </c>
      <c r="L52" s="146">
        <v>0</v>
      </c>
      <c r="M52" s="36">
        <f>3!O51</f>
        <v>0</v>
      </c>
      <c r="N52" s="146">
        <v>0</v>
      </c>
      <c r="O52" s="146">
        <v>0</v>
      </c>
      <c r="P52" s="20">
        <f>6!M52</f>
        <v>0</v>
      </c>
      <c r="Q52" s="146">
        <v>0</v>
      </c>
      <c r="R52" s="144">
        <f>7!X52</f>
        <v>0</v>
      </c>
      <c r="S52" s="146">
        <v>0</v>
      </c>
      <c r="T52" s="36">
        <f>3!P51</f>
        <v>0</v>
      </c>
      <c r="U52" s="146">
        <v>0</v>
      </c>
      <c r="V52" s="146">
        <v>0</v>
      </c>
      <c r="W52" s="20">
        <f>6!S52</f>
        <v>0</v>
      </c>
      <c r="X52" s="146">
        <v>0</v>
      </c>
      <c r="Y52" s="144">
        <f>7!AE52</f>
        <v>0</v>
      </c>
      <c r="Z52" s="146">
        <v>0</v>
      </c>
      <c r="AA52" s="36">
        <f>3!Q51</f>
        <v>6.621309760443735</v>
      </c>
      <c r="AB52" s="146">
        <v>0</v>
      </c>
      <c r="AC52" s="146">
        <v>0</v>
      </c>
      <c r="AD52" s="20">
        <f>6!Y52</f>
        <v>4.523</v>
      </c>
      <c r="AE52" s="146">
        <v>0</v>
      </c>
      <c r="AF52" s="144">
        <f>7!AL52</f>
        <v>0</v>
      </c>
      <c r="AG52" s="146">
        <v>0</v>
      </c>
      <c r="AH52" s="36">
        <f>3!R51</f>
        <v>0</v>
      </c>
      <c r="AI52" s="146">
        <v>0</v>
      </c>
      <c r="AJ52" s="146">
        <v>0</v>
      </c>
      <c r="AK52" s="20">
        <f>6!AE52</f>
        <v>0</v>
      </c>
      <c r="AL52" s="146">
        <v>0</v>
      </c>
      <c r="AM52" s="144">
        <f>7!AS52</f>
        <v>0</v>
      </c>
      <c r="AN52" s="146">
        <f t="shared" si="1"/>
        <v>0</v>
      </c>
      <c r="AO52" s="36">
        <f t="shared" si="2"/>
        <v>6.621309760443735</v>
      </c>
      <c r="AP52" s="146">
        <f t="shared" si="3"/>
        <v>0</v>
      </c>
      <c r="AQ52" s="146">
        <f t="shared" si="4"/>
        <v>0</v>
      </c>
      <c r="AR52" s="146">
        <f t="shared" si="5"/>
        <v>4.523</v>
      </c>
      <c r="AS52" s="146">
        <f t="shared" si="6"/>
        <v>0</v>
      </c>
      <c r="AT52" s="42">
        <f t="shared" si="7"/>
        <v>0</v>
      </c>
    </row>
    <row r="53" spans="1:46" ht="15.75">
      <c r="A53" s="18" t="s">
        <v>116</v>
      </c>
      <c r="B53" s="29" t="s">
        <v>117</v>
      </c>
      <c r="C53" s="64" t="s">
        <v>39</v>
      </c>
      <c r="D53" s="36">
        <v>6.069187500000001</v>
      </c>
      <c r="E53" s="67">
        <v>0</v>
      </c>
      <c r="F53" s="36">
        <f>3!N52</f>
        <v>0</v>
      </c>
      <c r="G53" s="67">
        <v>0</v>
      </c>
      <c r="H53" s="67">
        <v>0</v>
      </c>
      <c r="I53" s="20">
        <f>6!G53</f>
        <v>0</v>
      </c>
      <c r="J53" s="67">
        <v>0</v>
      </c>
      <c r="K53" s="144">
        <f>7!Q53</f>
        <v>0</v>
      </c>
      <c r="L53" s="146">
        <v>0</v>
      </c>
      <c r="M53" s="36">
        <f>3!O52</f>
        <v>0</v>
      </c>
      <c r="N53" s="146">
        <v>0</v>
      </c>
      <c r="O53" s="146">
        <v>0</v>
      </c>
      <c r="P53" s="20">
        <f>6!M53</f>
        <v>0</v>
      </c>
      <c r="Q53" s="146">
        <v>0</v>
      </c>
      <c r="R53" s="144">
        <f>7!X53</f>
        <v>0</v>
      </c>
      <c r="S53" s="146">
        <v>0</v>
      </c>
      <c r="T53" s="36">
        <f>3!P52</f>
        <v>6.827010528000001</v>
      </c>
      <c r="U53" s="146">
        <v>0</v>
      </c>
      <c r="V53" s="146">
        <v>0</v>
      </c>
      <c r="W53" s="20">
        <f>6!S53</f>
        <v>4.218</v>
      </c>
      <c r="X53" s="146">
        <v>0</v>
      </c>
      <c r="Y53" s="144">
        <f>7!AE53</f>
        <v>0</v>
      </c>
      <c r="Z53" s="146">
        <v>0</v>
      </c>
      <c r="AA53" s="36">
        <f>3!Q52</f>
        <v>0</v>
      </c>
      <c r="AB53" s="146">
        <v>0</v>
      </c>
      <c r="AC53" s="146">
        <v>0</v>
      </c>
      <c r="AD53" s="20">
        <f>6!Y53</f>
        <v>0</v>
      </c>
      <c r="AE53" s="146">
        <v>0</v>
      </c>
      <c r="AF53" s="144">
        <f>7!AL53</f>
        <v>0</v>
      </c>
      <c r="AG53" s="146">
        <v>0</v>
      </c>
      <c r="AH53" s="36">
        <f>3!R52</f>
        <v>0</v>
      </c>
      <c r="AI53" s="146">
        <v>0</v>
      </c>
      <c r="AJ53" s="146">
        <v>0</v>
      </c>
      <c r="AK53" s="20">
        <f>6!AE53</f>
        <v>0</v>
      </c>
      <c r="AL53" s="146">
        <v>0</v>
      </c>
      <c r="AM53" s="144">
        <f>7!AS53</f>
        <v>0</v>
      </c>
      <c r="AN53" s="146">
        <f t="shared" si="1"/>
        <v>0</v>
      </c>
      <c r="AO53" s="36">
        <f t="shared" si="2"/>
        <v>6.827010528000001</v>
      </c>
      <c r="AP53" s="146">
        <f t="shared" si="3"/>
        <v>0</v>
      </c>
      <c r="AQ53" s="146">
        <f t="shared" si="4"/>
        <v>0</v>
      </c>
      <c r="AR53" s="146">
        <f t="shared" si="5"/>
        <v>4.218</v>
      </c>
      <c r="AS53" s="146">
        <f t="shared" si="6"/>
        <v>0</v>
      </c>
      <c r="AT53" s="42">
        <f t="shared" si="7"/>
        <v>0</v>
      </c>
    </row>
    <row r="54" spans="1:46" ht="15.75">
      <c r="A54" s="18" t="s">
        <v>118</v>
      </c>
      <c r="B54" s="29" t="s">
        <v>119</v>
      </c>
      <c r="C54" s="64" t="s">
        <v>39</v>
      </c>
      <c r="D54" s="36">
        <v>6.385864166666667</v>
      </c>
      <c r="E54" s="67">
        <v>0</v>
      </c>
      <c r="F54" s="36">
        <f>3!N53</f>
        <v>0</v>
      </c>
      <c r="G54" s="67">
        <v>0</v>
      </c>
      <c r="H54" s="67">
        <v>0</v>
      </c>
      <c r="I54" s="20">
        <f>6!G54</f>
        <v>0</v>
      </c>
      <c r="J54" s="67">
        <v>0</v>
      </c>
      <c r="K54" s="144">
        <f>7!Q54</f>
        <v>0</v>
      </c>
      <c r="L54" s="146">
        <v>0</v>
      </c>
      <c r="M54" s="36">
        <f>3!O53</f>
        <v>0</v>
      </c>
      <c r="N54" s="146">
        <v>0</v>
      </c>
      <c r="O54" s="146">
        <v>0</v>
      </c>
      <c r="P54" s="20">
        <f>6!M54</f>
        <v>0</v>
      </c>
      <c r="Q54" s="146">
        <v>0</v>
      </c>
      <c r="R54" s="144">
        <f>7!X54</f>
        <v>0</v>
      </c>
      <c r="S54" s="146">
        <v>0</v>
      </c>
      <c r="T54" s="36">
        <f>3!P53</f>
        <v>0</v>
      </c>
      <c r="U54" s="146">
        <v>0</v>
      </c>
      <c r="V54" s="146">
        <v>0</v>
      </c>
      <c r="W54" s="20">
        <f>6!S54</f>
        <v>0</v>
      </c>
      <c r="X54" s="146">
        <v>0</v>
      </c>
      <c r="Y54" s="144">
        <f>7!AE54</f>
        <v>0</v>
      </c>
      <c r="Z54" s="146">
        <v>0</v>
      </c>
      <c r="AA54" s="36">
        <f>3!Q53</f>
        <v>0</v>
      </c>
      <c r="AB54" s="146">
        <v>0</v>
      </c>
      <c r="AC54" s="146">
        <v>0</v>
      </c>
      <c r="AD54" s="20">
        <f>6!Y54</f>
        <v>0</v>
      </c>
      <c r="AE54" s="146">
        <v>0</v>
      </c>
      <c r="AF54" s="144">
        <f>7!AL54</f>
        <v>0</v>
      </c>
      <c r="AG54" s="146">
        <v>0</v>
      </c>
      <c r="AH54" s="36">
        <f>3!R53</f>
        <v>7.7693801727071605</v>
      </c>
      <c r="AI54" s="146">
        <v>0</v>
      </c>
      <c r="AJ54" s="146">
        <v>0</v>
      </c>
      <c r="AK54" s="20">
        <f>6!AE54</f>
        <v>3.79</v>
      </c>
      <c r="AL54" s="146">
        <v>0</v>
      </c>
      <c r="AM54" s="144">
        <f>7!AS54</f>
        <v>0</v>
      </c>
      <c r="AN54" s="146">
        <f t="shared" si="1"/>
        <v>0</v>
      </c>
      <c r="AO54" s="36">
        <f t="shared" si="2"/>
        <v>7.7693801727071605</v>
      </c>
      <c r="AP54" s="146">
        <f t="shared" si="3"/>
        <v>0</v>
      </c>
      <c r="AQ54" s="146">
        <f t="shared" si="4"/>
        <v>0</v>
      </c>
      <c r="AR54" s="146">
        <f t="shared" si="5"/>
        <v>3.79</v>
      </c>
      <c r="AS54" s="146">
        <f t="shared" si="6"/>
        <v>0</v>
      </c>
      <c r="AT54" s="42">
        <f t="shared" si="7"/>
        <v>0</v>
      </c>
    </row>
    <row r="55" spans="1:46" s="32" customFormat="1" ht="31.5">
      <c r="A55" s="68" t="s">
        <v>120</v>
      </c>
      <c r="B55" s="69" t="s">
        <v>121</v>
      </c>
      <c r="C55" s="70" t="s">
        <v>38</v>
      </c>
      <c r="D55" s="208">
        <v>0</v>
      </c>
      <c r="E55" s="205">
        <v>0</v>
      </c>
      <c r="F55" s="200">
        <f>3!N54</f>
        <v>0</v>
      </c>
      <c r="G55" s="205">
        <v>0</v>
      </c>
      <c r="H55" s="205">
        <v>0</v>
      </c>
      <c r="I55" s="71">
        <f>6!G55</f>
        <v>0</v>
      </c>
      <c r="J55" s="205">
        <v>0</v>
      </c>
      <c r="K55" s="203">
        <f>7!Q55</f>
        <v>0</v>
      </c>
      <c r="L55" s="205">
        <v>0</v>
      </c>
      <c r="M55" s="200">
        <f>3!O54</f>
        <v>0</v>
      </c>
      <c r="N55" s="205">
        <v>0</v>
      </c>
      <c r="O55" s="205">
        <v>0</v>
      </c>
      <c r="P55" s="71">
        <f>6!M55</f>
        <v>0</v>
      </c>
      <c r="Q55" s="205">
        <v>0</v>
      </c>
      <c r="R55" s="203">
        <f>7!X55</f>
        <v>0</v>
      </c>
      <c r="S55" s="205">
        <v>0</v>
      </c>
      <c r="T55" s="200">
        <f>3!P54</f>
        <v>0</v>
      </c>
      <c r="U55" s="205">
        <v>0</v>
      </c>
      <c r="V55" s="205">
        <v>0</v>
      </c>
      <c r="W55" s="71">
        <f>6!S55</f>
        <v>0</v>
      </c>
      <c r="X55" s="205">
        <v>0</v>
      </c>
      <c r="Y55" s="203">
        <f>7!AE55</f>
        <v>0</v>
      </c>
      <c r="Z55" s="205">
        <v>0</v>
      </c>
      <c r="AA55" s="200">
        <f>3!Q54</f>
        <v>0</v>
      </c>
      <c r="AB55" s="205">
        <v>0</v>
      </c>
      <c r="AC55" s="205">
        <v>0</v>
      </c>
      <c r="AD55" s="71">
        <f>6!Y55</f>
        <v>0</v>
      </c>
      <c r="AE55" s="205">
        <v>0</v>
      </c>
      <c r="AF55" s="203">
        <f>7!AL55</f>
        <v>0</v>
      </c>
      <c r="AG55" s="205">
        <v>0</v>
      </c>
      <c r="AH55" s="200">
        <f>3!R54</f>
        <v>0</v>
      </c>
      <c r="AI55" s="205">
        <v>0</v>
      </c>
      <c r="AJ55" s="205">
        <v>0</v>
      </c>
      <c r="AK55" s="71">
        <f>6!AE55</f>
        <v>0</v>
      </c>
      <c r="AL55" s="205">
        <v>0</v>
      </c>
      <c r="AM55" s="203">
        <f>7!AS55</f>
        <v>0</v>
      </c>
      <c r="AN55" s="205">
        <f t="shared" si="1"/>
        <v>0</v>
      </c>
      <c r="AO55" s="200">
        <f t="shared" si="2"/>
        <v>0</v>
      </c>
      <c r="AP55" s="205">
        <f t="shared" si="3"/>
        <v>0</v>
      </c>
      <c r="AQ55" s="205">
        <f t="shared" si="4"/>
        <v>0</v>
      </c>
      <c r="AR55" s="205">
        <f t="shared" si="5"/>
        <v>0</v>
      </c>
      <c r="AS55" s="205">
        <f t="shared" si="6"/>
        <v>0</v>
      </c>
      <c r="AT55" s="206">
        <f t="shared" si="7"/>
        <v>0</v>
      </c>
    </row>
    <row r="56" spans="1:46" s="32" customFormat="1" ht="31.5">
      <c r="A56" s="68" t="s">
        <v>122</v>
      </c>
      <c r="B56" s="69" t="s">
        <v>123</v>
      </c>
      <c r="C56" s="70" t="s">
        <v>38</v>
      </c>
      <c r="D56" s="208">
        <v>15.0225</v>
      </c>
      <c r="E56" s="205">
        <v>0</v>
      </c>
      <c r="F56" s="200">
        <f>3!N55</f>
        <v>5.83</v>
      </c>
      <c r="G56" s="205">
        <v>0</v>
      </c>
      <c r="H56" s="205">
        <v>0</v>
      </c>
      <c r="I56" s="71">
        <f>6!G56</f>
        <v>0</v>
      </c>
      <c r="J56" s="205">
        <v>0</v>
      </c>
      <c r="K56" s="203">
        <f>7!Q56</f>
        <v>516</v>
      </c>
      <c r="L56" s="205">
        <v>0</v>
      </c>
      <c r="M56" s="200">
        <f>3!O55</f>
        <v>6.250746666666667</v>
      </c>
      <c r="N56" s="205">
        <v>0</v>
      </c>
      <c r="O56" s="205">
        <v>0</v>
      </c>
      <c r="P56" s="71">
        <f>6!M56</f>
        <v>0</v>
      </c>
      <c r="Q56" s="205">
        <v>0</v>
      </c>
      <c r="R56" s="203">
        <f>7!X56</f>
        <v>532</v>
      </c>
      <c r="S56" s="205">
        <v>0</v>
      </c>
      <c r="T56" s="200">
        <f>3!P55</f>
        <v>1.6619865600000001</v>
      </c>
      <c r="U56" s="205">
        <v>0</v>
      </c>
      <c r="V56" s="205">
        <v>0</v>
      </c>
      <c r="W56" s="71">
        <f>6!S56</f>
        <v>0</v>
      </c>
      <c r="X56" s="205">
        <v>0</v>
      </c>
      <c r="Y56" s="203">
        <f>7!AE56</f>
        <v>136</v>
      </c>
      <c r="Z56" s="205">
        <v>0</v>
      </c>
      <c r="AA56" s="200">
        <f>3!Q55</f>
        <v>0.7496843605333334</v>
      </c>
      <c r="AB56" s="205">
        <v>0</v>
      </c>
      <c r="AC56" s="205">
        <v>0</v>
      </c>
      <c r="AD56" s="71">
        <f>6!Y56</f>
        <v>0</v>
      </c>
      <c r="AE56" s="205">
        <v>0</v>
      </c>
      <c r="AF56" s="203">
        <f>7!AL56</f>
        <v>59</v>
      </c>
      <c r="AG56" s="205">
        <v>0</v>
      </c>
      <c r="AH56" s="200">
        <f>3!R55</f>
        <v>0.07928521413973334</v>
      </c>
      <c r="AI56" s="205">
        <v>0</v>
      </c>
      <c r="AJ56" s="205">
        <v>0</v>
      </c>
      <c r="AK56" s="71">
        <f>6!AE56</f>
        <v>0</v>
      </c>
      <c r="AL56" s="205">
        <v>0</v>
      </c>
      <c r="AM56" s="203">
        <f>7!AS56</f>
        <v>6</v>
      </c>
      <c r="AN56" s="205">
        <f t="shared" si="1"/>
        <v>0</v>
      </c>
      <c r="AO56" s="200">
        <f t="shared" si="2"/>
        <v>14.571702801339734</v>
      </c>
      <c r="AP56" s="205">
        <f t="shared" si="3"/>
        <v>0</v>
      </c>
      <c r="AQ56" s="205">
        <f t="shared" si="4"/>
        <v>0</v>
      </c>
      <c r="AR56" s="205">
        <f t="shared" si="5"/>
        <v>0</v>
      </c>
      <c r="AS56" s="205">
        <f t="shared" si="6"/>
        <v>0</v>
      </c>
      <c r="AT56" s="206">
        <f t="shared" si="7"/>
        <v>1249</v>
      </c>
    </row>
    <row r="57" spans="1:46" s="32" customFormat="1" ht="31.5">
      <c r="A57" s="68" t="s">
        <v>124</v>
      </c>
      <c r="B57" s="174" t="s">
        <v>125</v>
      </c>
      <c r="C57" s="70" t="s">
        <v>38</v>
      </c>
      <c r="D57" s="208">
        <v>15.0225</v>
      </c>
      <c r="E57" s="205">
        <v>0</v>
      </c>
      <c r="F57" s="200">
        <f>3!N56</f>
        <v>5.83</v>
      </c>
      <c r="G57" s="205">
        <v>0</v>
      </c>
      <c r="H57" s="205">
        <v>0</v>
      </c>
      <c r="I57" s="71">
        <f>6!G57</f>
        <v>0</v>
      </c>
      <c r="J57" s="205">
        <v>0</v>
      </c>
      <c r="K57" s="203">
        <f>7!Q57</f>
        <v>516</v>
      </c>
      <c r="L57" s="205">
        <v>0</v>
      </c>
      <c r="M57" s="200">
        <f>3!O56</f>
        <v>6.250746666666667</v>
      </c>
      <c r="N57" s="205">
        <v>0</v>
      </c>
      <c r="O57" s="205">
        <v>0</v>
      </c>
      <c r="P57" s="71">
        <f>6!M57</f>
        <v>0</v>
      </c>
      <c r="Q57" s="205">
        <v>0</v>
      </c>
      <c r="R57" s="203">
        <f>7!X57</f>
        <v>532</v>
      </c>
      <c r="S57" s="205">
        <v>0</v>
      </c>
      <c r="T57" s="200">
        <f>3!P56</f>
        <v>1.6619865600000001</v>
      </c>
      <c r="U57" s="205">
        <v>0</v>
      </c>
      <c r="V57" s="205">
        <v>0</v>
      </c>
      <c r="W57" s="71">
        <f>6!S57</f>
        <v>0</v>
      </c>
      <c r="X57" s="205">
        <v>0</v>
      </c>
      <c r="Y57" s="203">
        <f>7!AE57</f>
        <v>136</v>
      </c>
      <c r="Z57" s="205">
        <v>0</v>
      </c>
      <c r="AA57" s="200">
        <f>3!Q56</f>
        <v>0.7496843605333334</v>
      </c>
      <c r="AB57" s="205">
        <v>0</v>
      </c>
      <c r="AC57" s="205">
        <v>0</v>
      </c>
      <c r="AD57" s="71">
        <f>6!Y57</f>
        <v>0</v>
      </c>
      <c r="AE57" s="205">
        <v>0</v>
      </c>
      <c r="AF57" s="203">
        <f>7!AL57</f>
        <v>59</v>
      </c>
      <c r="AG57" s="205">
        <v>0</v>
      </c>
      <c r="AH57" s="200">
        <f>3!R56</f>
        <v>0.07928521413973334</v>
      </c>
      <c r="AI57" s="205">
        <v>0</v>
      </c>
      <c r="AJ57" s="205">
        <v>0</v>
      </c>
      <c r="AK57" s="71">
        <f>6!AE57</f>
        <v>0</v>
      </c>
      <c r="AL57" s="205">
        <v>0</v>
      </c>
      <c r="AM57" s="203">
        <f>7!AS57</f>
        <v>6</v>
      </c>
      <c r="AN57" s="205">
        <f t="shared" si="1"/>
        <v>0</v>
      </c>
      <c r="AO57" s="200">
        <f t="shared" si="2"/>
        <v>14.571702801339734</v>
      </c>
      <c r="AP57" s="205">
        <f t="shared" si="3"/>
        <v>0</v>
      </c>
      <c r="AQ57" s="205">
        <f t="shared" si="4"/>
        <v>0</v>
      </c>
      <c r="AR57" s="205">
        <f t="shared" si="5"/>
        <v>0</v>
      </c>
      <c r="AS57" s="205">
        <f t="shared" si="6"/>
        <v>0</v>
      </c>
      <c r="AT57" s="206">
        <f t="shared" si="7"/>
        <v>1249</v>
      </c>
    </row>
    <row r="58" spans="1:46" ht="15.75">
      <c r="A58" s="18" t="s">
        <v>126</v>
      </c>
      <c r="B58" s="22" t="s">
        <v>127</v>
      </c>
      <c r="C58" s="64" t="s">
        <v>39</v>
      </c>
      <c r="D58" s="36">
        <v>15.0225</v>
      </c>
      <c r="E58" s="67">
        <v>0</v>
      </c>
      <c r="F58" s="36">
        <f>3!N57</f>
        <v>5.83</v>
      </c>
      <c r="G58" s="67">
        <v>0</v>
      </c>
      <c r="H58" s="67">
        <v>0</v>
      </c>
      <c r="I58" s="20">
        <f>6!G58</f>
        <v>0</v>
      </c>
      <c r="J58" s="67">
        <v>0</v>
      </c>
      <c r="K58" s="144">
        <f>7!Q58</f>
        <v>516</v>
      </c>
      <c r="L58" s="146">
        <v>0</v>
      </c>
      <c r="M58" s="36">
        <f>3!O57</f>
        <v>6.250746666666667</v>
      </c>
      <c r="N58" s="146">
        <v>0</v>
      </c>
      <c r="O58" s="146">
        <v>0</v>
      </c>
      <c r="P58" s="20">
        <f>6!M58</f>
        <v>0</v>
      </c>
      <c r="Q58" s="146">
        <v>0</v>
      </c>
      <c r="R58" s="144">
        <f>7!X58</f>
        <v>532</v>
      </c>
      <c r="S58" s="146">
        <v>0</v>
      </c>
      <c r="T58" s="36">
        <f>3!P57</f>
        <v>1.6619865600000001</v>
      </c>
      <c r="U58" s="146">
        <v>0</v>
      </c>
      <c r="V58" s="146">
        <v>0</v>
      </c>
      <c r="W58" s="20">
        <f>6!S58</f>
        <v>0</v>
      </c>
      <c r="X58" s="146">
        <v>0</v>
      </c>
      <c r="Y58" s="144">
        <f>7!AE58</f>
        <v>136</v>
      </c>
      <c r="Z58" s="146">
        <v>0</v>
      </c>
      <c r="AA58" s="36">
        <f>3!Q57</f>
        <v>0.7496843605333334</v>
      </c>
      <c r="AB58" s="146">
        <v>0</v>
      </c>
      <c r="AC58" s="146">
        <v>0</v>
      </c>
      <c r="AD58" s="20">
        <f>6!Y58</f>
        <v>0</v>
      </c>
      <c r="AE58" s="146">
        <v>0</v>
      </c>
      <c r="AF58" s="144">
        <f>7!AL58</f>
        <v>59</v>
      </c>
      <c r="AG58" s="146">
        <v>0</v>
      </c>
      <c r="AH58" s="36">
        <f>3!R57</f>
        <v>0.07928521413973334</v>
      </c>
      <c r="AI58" s="146">
        <v>0</v>
      </c>
      <c r="AJ58" s="146">
        <v>0</v>
      </c>
      <c r="AK58" s="20">
        <f>6!AE58</f>
        <v>0</v>
      </c>
      <c r="AL58" s="146">
        <v>0</v>
      </c>
      <c r="AM58" s="144">
        <f>7!AS58</f>
        <v>6</v>
      </c>
      <c r="AN58" s="146">
        <f t="shared" si="1"/>
        <v>0</v>
      </c>
      <c r="AO58" s="36">
        <f t="shared" si="2"/>
        <v>14.571702801339734</v>
      </c>
      <c r="AP58" s="146">
        <f t="shared" si="3"/>
        <v>0</v>
      </c>
      <c r="AQ58" s="146">
        <f t="shared" si="4"/>
        <v>0</v>
      </c>
      <c r="AR58" s="146">
        <f t="shared" si="5"/>
        <v>0</v>
      </c>
      <c r="AS58" s="146">
        <f t="shared" si="6"/>
        <v>0</v>
      </c>
      <c r="AT58" s="42">
        <f t="shared" si="7"/>
        <v>1249</v>
      </c>
    </row>
    <row r="59" spans="1:46" s="32" customFormat="1" ht="31.5">
      <c r="A59" s="68" t="s">
        <v>128</v>
      </c>
      <c r="B59" s="174" t="s">
        <v>129</v>
      </c>
      <c r="C59" s="70" t="s">
        <v>38</v>
      </c>
      <c r="D59" s="208">
        <v>0</v>
      </c>
      <c r="E59" s="205">
        <v>0</v>
      </c>
      <c r="F59" s="200">
        <f>3!N58</f>
        <v>0</v>
      </c>
      <c r="G59" s="205">
        <v>0</v>
      </c>
      <c r="H59" s="205">
        <v>0</v>
      </c>
      <c r="I59" s="71">
        <f>6!G59</f>
        <v>0</v>
      </c>
      <c r="J59" s="205">
        <v>0</v>
      </c>
      <c r="K59" s="203">
        <f>7!Q59</f>
        <v>0</v>
      </c>
      <c r="L59" s="205">
        <v>0</v>
      </c>
      <c r="M59" s="200">
        <f>3!O58</f>
        <v>0</v>
      </c>
      <c r="N59" s="205">
        <v>0</v>
      </c>
      <c r="O59" s="205">
        <v>0</v>
      </c>
      <c r="P59" s="71">
        <f>6!M59</f>
        <v>0</v>
      </c>
      <c r="Q59" s="205">
        <v>0</v>
      </c>
      <c r="R59" s="203">
        <f>7!X59</f>
        <v>0</v>
      </c>
      <c r="S59" s="205">
        <v>0</v>
      </c>
      <c r="T59" s="200">
        <f>3!P58</f>
        <v>0</v>
      </c>
      <c r="U59" s="205">
        <v>0</v>
      </c>
      <c r="V59" s="205">
        <v>0</v>
      </c>
      <c r="W59" s="71">
        <f>6!S59</f>
        <v>0</v>
      </c>
      <c r="X59" s="205">
        <v>0</v>
      </c>
      <c r="Y59" s="203">
        <f>7!AE59</f>
        <v>0</v>
      </c>
      <c r="Z59" s="205">
        <v>0</v>
      </c>
      <c r="AA59" s="200">
        <f>3!Q58</f>
        <v>0</v>
      </c>
      <c r="AB59" s="205">
        <v>0</v>
      </c>
      <c r="AC59" s="205">
        <v>0</v>
      </c>
      <c r="AD59" s="71">
        <f>6!Y59</f>
        <v>0</v>
      </c>
      <c r="AE59" s="205">
        <v>0</v>
      </c>
      <c r="AF59" s="203">
        <f>7!AL59</f>
        <v>0</v>
      </c>
      <c r="AG59" s="205">
        <v>0</v>
      </c>
      <c r="AH59" s="200">
        <f>3!R58</f>
        <v>0</v>
      </c>
      <c r="AI59" s="205">
        <v>0</v>
      </c>
      <c r="AJ59" s="205">
        <v>0</v>
      </c>
      <c r="AK59" s="71">
        <f>6!AE59</f>
        <v>0</v>
      </c>
      <c r="AL59" s="205">
        <v>0</v>
      </c>
      <c r="AM59" s="203">
        <f>7!AS59</f>
        <v>0</v>
      </c>
      <c r="AN59" s="205">
        <f t="shared" si="1"/>
        <v>0</v>
      </c>
      <c r="AO59" s="208">
        <f t="shared" si="2"/>
        <v>0</v>
      </c>
      <c r="AP59" s="205">
        <f t="shared" si="3"/>
        <v>0</v>
      </c>
      <c r="AQ59" s="205">
        <f t="shared" si="4"/>
        <v>0</v>
      </c>
      <c r="AR59" s="205">
        <f t="shared" si="5"/>
        <v>0</v>
      </c>
      <c r="AS59" s="205">
        <f t="shared" si="6"/>
        <v>0</v>
      </c>
      <c r="AT59" s="206">
        <f t="shared" si="7"/>
        <v>0</v>
      </c>
    </row>
    <row r="60" spans="1:46" s="32" customFormat="1" ht="31.5">
      <c r="A60" s="68" t="s">
        <v>130</v>
      </c>
      <c r="B60" s="174" t="s">
        <v>131</v>
      </c>
      <c r="C60" s="70" t="s">
        <v>38</v>
      </c>
      <c r="D60" s="208">
        <v>0</v>
      </c>
      <c r="E60" s="205">
        <v>0</v>
      </c>
      <c r="F60" s="200">
        <f>3!N59</f>
        <v>0</v>
      </c>
      <c r="G60" s="205">
        <v>0</v>
      </c>
      <c r="H60" s="205">
        <v>0</v>
      </c>
      <c r="I60" s="71">
        <f>6!G60</f>
        <v>0</v>
      </c>
      <c r="J60" s="205">
        <v>0</v>
      </c>
      <c r="K60" s="203">
        <f>7!Q60</f>
        <v>0</v>
      </c>
      <c r="L60" s="205">
        <v>0</v>
      </c>
      <c r="M60" s="200">
        <f>3!O59</f>
        <v>0</v>
      </c>
      <c r="N60" s="205">
        <v>0</v>
      </c>
      <c r="O60" s="205">
        <v>0</v>
      </c>
      <c r="P60" s="71">
        <f>6!M60</f>
        <v>0</v>
      </c>
      <c r="Q60" s="205">
        <v>0</v>
      </c>
      <c r="R60" s="203">
        <f>7!X60</f>
        <v>0</v>
      </c>
      <c r="S60" s="205">
        <v>0</v>
      </c>
      <c r="T60" s="200">
        <f>3!P59</f>
        <v>0</v>
      </c>
      <c r="U60" s="205">
        <v>0</v>
      </c>
      <c r="V60" s="205">
        <v>0</v>
      </c>
      <c r="W60" s="71">
        <f>6!S60</f>
        <v>0</v>
      </c>
      <c r="X60" s="205">
        <v>0</v>
      </c>
      <c r="Y60" s="203">
        <f>7!AE60</f>
        <v>0</v>
      </c>
      <c r="Z60" s="205">
        <v>0</v>
      </c>
      <c r="AA60" s="200">
        <f>3!Q59</f>
        <v>0</v>
      </c>
      <c r="AB60" s="205">
        <v>0</v>
      </c>
      <c r="AC60" s="205">
        <v>0</v>
      </c>
      <c r="AD60" s="71">
        <f>6!Y60</f>
        <v>0</v>
      </c>
      <c r="AE60" s="205">
        <v>0</v>
      </c>
      <c r="AF60" s="203">
        <f>7!AL60</f>
        <v>0</v>
      </c>
      <c r="AG60" s="205">
        <v>0</v>
      </c>
      <c r="AH60" s="200">
        <f>3!R59</f>
        <v>0</v>
      </c>
      <c r="AI60" s="205">
        <v>0</v>
      </c>
      <c r="AJ60" s="205">
        <v>0</v>
      </c>
      <c r="AK60" s="71">
        <f>6!AE60</f>
        <v>0</v>
      </c>
      <c r="AL60" s="205">
        <v>0</v>
      </c>
      <c r="AM60" s="203">
        <f>7!AS60</f>
        <v>0</v>
      </c>
      <c r="AN60" s="205">
        <f t="shared" si="1"/>
        <v>0</v>
      </c>
      <c r="AO60" s="208">
        <f t="shared" si="2"/>
        <v>0</v>
      </c>
      <c r="AP60" s="205">
        <f t="shared" si="3"/>
        <v>0</v>
      </c>
      <c r="AQ60" s="205">
        <f t="shared" si="4"/>
        <v>0</v>
      </c>
      <c r="AR60" s="205">
        <f t="shared" si="5"/>
        <v>0</v>
      </c>
      <c r="AS60" s="205">
        <f t="shared" si="6"/>
        <v>0</v>
      </c>
      <c r="AT60" s="206">
        <f t="shared" si="7"/>
        <v>0</v>
      </c>
    </row>
    <row r="61" spans="1:46" s="32" customFormat="1" ht="31.5">
      <c r="A61" s="68" t="s">
        <v>132</v>
      </c>
      <c r="B61" s="174" t="s">
        <v>133</v>
      </c>
      <c r="C61" s="70" t="s">
        <v>38</v>
      </c>
      <c r="D61" s="208">
        <v>0</v>
      </c>
      <c r="E61" s="205">
        <v>0</v>
      </c>
      <c r="F61" s="200">
        <f>3!N60</f>
        <v>0</v>
      </c>
      <c r="G61" s="205">
        <v>0</v>
      </c>
      <c r="H61" s="205">
        <v>0</v>
      </c>
      <c r="I61" s="71">
        <f>6!G61</f>
        <v>0</v>
      </c>
      <c r="J61" s="205">
        <v>0</v>
      </c>
      <c r="K61" s="203">
        <f>7!Q61</f>
        <v>0</v>
      </c>
      <c r="L61" s="205">
        <v>0</v>
      </c>
      <c r="M61" s="200">
        <f>3!O60</f>
        <v>0</v>
      </c>
      <c r="N61" s="205">
        <v>0</v>
      </c>
      <c r="O61" s="205">
        <v>0</v>
      </c>
      <c r="P61" s="71">
        <f>6!M61</f>
        <v>0</v>
      </c>
      <c r="Q61" s="205">
        <v>0</v>
      </c>
      <c r="R61" s="203">
        <f>7!X61</f>
        <v>0</v>
      </c>
      <c r="S61" s="205">
        <v>0</v>
      </c>
      <c r="T61" s="200">
        <f>3!P60</f>
        <v>0</v>
      </c>
      <c r="U61" s="205">
        <v>0</v>
      </c>
      <c r="V61" s="205">
        <v>0</v>
      </c>
      <c r="W61" s="71">
        <f>6!S61</f>
        <v>0</v>
      </c>
      <c r="X61" s="205">
        <v>0</v>
      </c>
      <c r="Y61" s="203">
        <f>7!AE61</f>
        <v>0</v>
      </c>
      <c r="Z61" s="205">
        <v>0</v>
      </c>
      <c r="AA61" s="200">
        <f>3!Q60</f>
        <v>0</v>
      </c>
      <c r="AB61" s="205">
        <v>0</v>
      </c>
      <c r="AC61" s="205">
        <v>0</v>
      </c>
      <c r="AD61" s="71">
        <f>6!Y61</f>
        <v>0</v>
      </c>
      <c r="AE61" s="205">
        <v>0</v>
      </c>
      <c r="AF61" s="203">
        <f>7!AL61</f>
        <v>0</v>
      </c>
      <c r="AG61" s="205">
        <v>0</v>
      </c>
      <c r="AH61" s="200">
        <f>3!R60</f>
        <v>0</v>
      </c>
      <c r="AI61" s="205">
        <v>0</v>
      </c>
      <c r="AJ61" s="205">
        <v>0</v>
      </c>
      <c r="AK61" s="71">
        <f>6!AE61</f>
        <v>0</v>
      </c>
      <c r="AL61" s="205">
        <v>0</v>
      </c>
      <c r="AM61" s="203">
        <f>7!AS61</f>
        <v>0</v>
      </c>
      <c r="AN61" s="205">
        <f t="shared" si="1"/>
        <v>0</v>
      </c>
      <c r="AO61" s="208">
        <f t="shared" si="2"/>
        <v>0</v>
      </c>
      <c r="AP61" s="205">
        <f t="shared" si="3"/>
        <v>0</v>
      </c>
      <c r="AQ61" s="205">
        <f t="shared" si="4"/>
        <v>0</v>
      </c>
      <c r="AR61" s="205">
        <f t="shared" si="5"/>
        <v>0</v>
      </c>
      <c r="AS61" s="205">
        <f t="shared" si="6"/>
        <v>0</v>
      </c>
      <c r="AT61" s="206">
        <f t="shared" si="7"/>
        <v>0</v>
      </c>
    </row>
    <row r="62" spans="1:46" s="32" customFormat="1" ht="31.5">
      <c r="A62" s="68" t="s">
        <v>134</v>
      </c>
      <c r="B62" s="174" t="s">
        <v>135</v>
      </c>
      <c r="C62" s="70" t="s">
        <v>38</v>
      </c>
      <c r="D62" s="208">
        <v>0</v>
      </c>
      <c r="E62" s="205">
        <v>0</v>
      </c>
      <c r="F62" s="200">
        <f>3!N61</f>
        <v>0</v>
      </c>
      <c r="G62" s="205">
        <v>0</v>
      </c>
      <c r="H62" s="205">
        <v>0</v>
      </c>
      <c r="I62" s="71">
        <f>6!G62</f>
        <v>0</v>
      </c>
      <c r="J62" s="205">
        <v>0</v>
      </c>
      <c r="K62" s="203">
        <f>7!Q62</f>
        <v>0</v>
      </c>
      <c r="L62" s="205">
        <v>0</v>
      </c>
      <c r="M62" s="200">
        <f>3!O61</f>
        <v>0</v>
      </c>
      <c r="N62" s="205">
        <v>0</v>
      </c>
      <c r="O62" s="205">
        <v>0</v>
      </c>
      <c r="P62" s="71">
        <f>6!M62</f>
        <v>0</v>
      </c>
      <c r="Q62" s="205">
        <v>0</v>
      </c>
      <c r="R62" s="203">
        <f>7!X62</f>
        <v>0</v>
      </c>
      <c r="S62" s="205">
        <v>0</v>
      </c>
      <c r="T62" s="200">
        <f>3!P61</f>
        <v>0</v>
      </c>
      <c r="U62" s="205">
        <v>0</v>
      </c>
      <c r="V62" s="205">
        <v>0</v>
      </c>
      <c r="W62" s="71">
        <f>6!S62</f>
        <v>0</v>
      </c>
      <c r="X62" s="205">
        <v>0</v>
      </c>
      <c r="Y62" s="203">
        <f>7!AE62</f>
        <v>0</v>
      </c>
      <c r="Z62" s="205">
        <v>0</v>
      </c>
      <c r="AA62" s="200">
        <f>3!Q61</f>
        <v>0</v>
      </c>
      <c r="AB62" s="205">
        <v>0</v>
      </c>
      <c r="AC62" s="205">
        <v>0</v>
      </c>
      <c r="AD62" s="71">
        <f>6!Y62</f>
        <v>0</v>
      </c>
      <c r="AE62" s="205">
        <v>0</v>
      </c>
      <c r="AF62" s="203">
        <f>7!AL62</f>
        <v>0</v>
      </c>
      <c r="AG62" s="205">
        <v>0</v>
      </c>
      <c r="AH62" s="200">
        <f>3!R61</f>
        <v>0</v>
      </c>
      <c r="AI62" s="205">
        <v>0</v>
      </c>
      <c r="AJ62" s="205">
        <v>0</v>
      </c>
      <c r="AK62" s="71">
        <f>6!AE62</f>
        <v>0</v>
      </c>
      <c r="AL62" s="205">
        <v>0</v>
      </c>
      <c r="AM62" s="203">
        <f>7!AS62</f>
        <v>0</v>
      </c>
      <c r="AN62" s="205">
        <f t="shared" si="1"/>
        <v>0</v>
      </c>
      <c r="AO62" s="208">
        <f t="shared" si="2"/>
        <v>0</v>
      </c>
      <c r="AP62" s="205">
        <f t="shared" si="3"/>
        <v>0</v>
      </c>
      <c r="AQ62" s="205">
        <f t="shared" si="4"/>
        <v>0</v>
      </c>
      <c r="AR62" s="205">
        <f t="shared" si="5"/>
        <v>0</v>
      </c>
      <c r="AS62" s="205">
        <f t="shared" si="6"/>
        <v>0</v>
      </c>
      <c r="AT62" s="206">
        <f t="shared" si="7"/>
        <v>0</v>
      </c>
    </row>
    <row r="63" spans="1:46" ht="15.75">
      <c r="A63" s="18" t="s">
        <v>136</v>
      </c>
      <c r="B63" s="22" t="s">
        <v>215</v>
      </c>
      <c r="C63" s="64" t="s">
        <v>39</v>
      </c>
      <c r="D63" s="36">
        <v>0</v>
      </c>
      <c r="E63" s="67">
        <v>0</v>
      </c>
      <c r="F63" s="36">
        <f>3!N62</f>
        <v>0</v>
      </c>
      <c r="G63" s="67">
        <v>0</v>
      </c>
      <c r="H63" s="67">
        <v>0</v>
      </c>
      <c r="I63" s="20">
        <f>6!G63</f>
        <v>0</v>
      </c>
      <c r="J63" s="67">
        <v>0</v>
      </c>
      <c r="K63" s="144">
        <f>7!Q63</f>
        <v>0</v>
      </c>
      <c r="L63" s="146">
        <v>0</v>
      </c>
      <c r="M63" s="36">
        <f>3!O62</f>
        <v>0</v>
      </c>
      <c r="N63" s="146">
        <v>0</v>
      </c>
      <c r="O63" s="146">
        <v>0</v>
      </c>
      <c r="P63" s="20">
        <f>6!M63</f>
        <v>0</v>
      </c>
      <c r="Q63" s="146">
        <v>0</v>
      </c>
      <c r="R63" s="144">
        <f>7!X63</f>
        <v>0</v>
      </c>
      <c r="S63" s="146">
        <v>0</v>
      </c>
      <c r="T63" s="36">
        <f>3!P62</f>
        <v>0</v>
      </c>
      <c r="U63" s="146">
        <v>0</v>
      </c>
      <c r="V63" s="146">
        <v>0</v>
      </c>
      <c r="W63" s="20">
        <f>6!S63</f>
        <v>0</v>
      </c>
      <c r="X63" s="146">
        <v>0</v>
      </c>
      <c r="Y63" s="144">
        <f>7!AE63</f>
        <v>0</v>
      </c>
      <c r="Z63" s="146">
        <v>0</v>
      </c>
      <c r="AA63" s="36">
        <f>3!Q62</f>
        <v>0</v>
      </c>
      <c r="AB63" s="146">
        <v>0</v>
      </c>
      <c r="AC63" s="146">
        <v>0</v>
      </c>
      <c r="AD63" s="20">
        <f>6!Y63</f>
        <v>0</v>
      </c>
      <c r="AE63" s="146">
        <v>0</v>
      </c>
      <c r="AF63" s="144">
        <f>7!AL63</f>
        <v>0</v>
      </c>
      <c r="AG63" s="146">
        <v>0</v>
      </c>
      <c r="AH63" s="36">
        <f>3!R62</f>
        <v>0</v>
      </c>
      <c r="AI63" s="146">
        <v>0</v>
      </c>
      <c r="AJ63" s="146">
        <v>0</v>
      </c>
      <c r="AK63" s="20">
        <f>6!AE63</f>
        <v>0</v>
      </c>
      <c r="AL63" s="146">
        <v>0</v>
      </c>
      <c r="AM63" s="144">
        <f>7!AS63</f>
        <v>0</v>
      </c>
      <c r="AN63" s="146">
        <f t="shared" si="1"/>
        <v>0</v>
      </c>
      <c r="AO63" s="36">
        <f t="shared" si="2"/>
        <v>0</v>
      </c>
      <c r="AP63" s="146">
        <f t="shared" si="3"/>
        <v>0</v>
      </c>
      <c r="AQ63" s="146">
        <f t="shared" si="4"/>
        <v>0</v>
      </c>
      <c r="AR63" s="146">
        <f t="shared" si="5"/>
        <v>0</v>
      </c>
      <c r="AS63" s="146">
        <f t="shared" si="6"/>
        <v>0</v>
      </c>
      <c r="AT63" s="42">
        <f t="shared" si="7"/>
        <v>0</v>
      </c>
    </row>
    <row r="64" spans="1:46" s="32" customFormat="1" ht="31.5">
      <c r="A64" s="68" t="s">
        <v>138</v>
      </c>
      <c r="B64" s="174" t="s">
        <v>139</v>
      </c>
      <c r="C64" s="70" t="s">
        <v>38</v>
      </c>
      <c r="D64" s="208">
        <v>0</v>
      </c>
      <c r="E64" s="205">
        <v>0</v>
      </c>
      <c r="F64" s="200">
        <f>3!N63</f>
        <v>0</v>
      </c>
      <c r="G64" s="201">
        <v>0</v>
      </c>
      <c r="H64" s="201">
        <v>0</v>
      </c>
      <c r="I64" s="71">
        <f>6!G64</f>
        <v>0</v>
      </c>
      <c r="J64" s="201">
        <v>0</v>
      </c>
      <c r="K64" s="203">
        <f>7!Q64</f>
        <v>0</v>
      </c>
      <c r="L64" s="205">
        <v>0</v>
      </c>
      <c r="M64" s="200">
        <f>3!O63</f>
        <v>0</v>
      </c>
      <c r="N64" s="201">
        <v>0</v>
      </c>
      <c r="O64" s="201">
        <v>0</v>
      </c>
      <c r="P64" s="71">
        <f>6!M64</f>
        <v>0</v>
      </c>
      <c r="Q64" s="201">
        <v>0</v>
      </c>
      <c r="R64" s="203">
        <f>7!X64</f>
        <v>0</v>
      </c>
      <c r="S64" s="205">
        <v>0</v>
      </c>
      <c r="T64" s="200">
        <f>3!P63</f>
        <v>0</v>
      </c>
      <c r="U64" s="201">
        <v>0</v>
      </c>
      <c r="V64" s="201">
        <v>0</v>
      </c>
      <c r="W64" s="71">
        <f>6!S64</f>
        <v>0</v>
      </c>
      <c r="X64" s="201">
        <v>0</v>
      </c>
      <c r="Y64" s="203">
        <f>7!AE64</f>
        <v>0</v>
      </c>
      <c r="Z64" s="205">
        <v>0</v>
      </c>
      <c r="AA64" s="200">
        <f>3!Q63</f>
        <v>0</v>
      </c>
      <c r="AB64" s="201">
        <v>0</v>
      </c>
      <c r="AC64" s="201">
        <v>0</v>
      </c>
      <c r="AD64" s="71">
        <f>6!Y64</f>
        <v>0</v>
      </c>
      <c r="AE64" s="201">
        <v>0</v>
      </c>
      <c r="AF64" s="203">
        <f>7!AL64</f>
        <v>0</v>
      </c>
      <c r="AG64" s="205">
        <v>0</v>
      </c>
      <c r="AH64" s="200">
        <f>3!R63</f>
        <v>0</v>
      </c>
      <c r="AI64" s="201">
        <v>0</v>
      </c>
      <c r="AJ64" s="201">
        <v>0</v>
      </c>
      <c r="AK64" s="71">
        <f>6!AE64</f>
        <v>0</v>
      </c>
      <c r="AL64" s="201">
        <v>0</v>
      </c>
      <c r="AM64" s="203">
        <f>7!AS64</f>
        <v>0</v>
      </c>
      <c r="AN64" s="205">
        <f t="shared" si="1"/>
        <v>0</v>
      </c>
      <c r="AO64" s="200">
        <f t="shared" si="2"/>
        <v>0</v>
      </c>
      <c r="AP64" s="201">
        <f t="shared" si="3"/>
        <v>0</v>
      </c>
      <c r="AQ64" s="201">
        <f t="shared" si="4"/>
        <v>0</v>
      </c>
      <c r="AR64" s="201">
        <f t="shared" si="5"/>
        <v>0</v>
      </c>
      <c r="AS64" s="201">
        <f t="shared" si="6"/>
        <v>0</v>
      </c>
      <c r="AT64" s="209">
        <f t="shared" si="7"/>
        <v>0</v>
      </c>
    </row>
    <row r="65" spans="1:46" s="32" customFormat="1" ht="31.5">
      <c r="A65" s="68" t="s">
        <v>140</v>
      </c>
      <c r="B65" s="174" t="s">
        <v>141</v>
      </c>
      <c r="C65" s="70" t="s">
        <v>38</v>
      </c>
      <c r="D65" s="208">
        <v>0</v>
      </c>
      <c r="E65" s="205">
        <v>0</v>
      </c>
      <c r="F65" s="200">
        <f>3!N64</f>
        <v>0</v>
      </c>
      <c r="G65" s="201">
        <v>0</v>
      </c>
      <c r="H65" s="201">
        <v>0</v>
      </c>
      <c r="I65" s="71">
        <f>6!G65</f>
        <v>0</v>
      </c>
      <c r="J65" s="201">
        <v>0</v>
      </c>
      <c r="K65" s="203">
        <f>7!Q65</f>
        <v>0</v>
      </c>
      <c r="L65" s="205">
        <v>0</v>
      </c>
      <c r="M65" s="200">
        <f>3!O64</f>
        <v>0</v>
      </c>
      <c r="N65" s="201">
        <v>0</v>
      </c>
      <c r="O65" s="201">
        <v>0</v>
      </c>
      <c r="P65" s="71">
        <f>6!M65</f>
        <v>0</v>
      </c>
      <c r="Q65" s="201">
        <v>0</v>
      </c>
      <c r="R65" s="203">
        <f>7!X65</f>
        <v>0</v>
      </c>
      <c r="S65" s="205">
        <v>0</v>
      </c>
      <c r="T65" s="200">
        <f>3!P64</f>
        <v>0</v>
      </c>
      <c r="U65" s="201">
        <v>0</v>
      </c>
      <c r="V65" s="201">
        <v>0</v>
      </c>
      <c r="W65" s="71">
        <f>6!S65</f>
        <v>0</v>
      </c>
      <c r="X65" s="201">
        <v>0</v>
      </c>
      <c r="Y65" s="203">
        <f>7!AE65</f>
        <v>0</v>
      </c>
      <c r="Z65" s="205">
        <v>0</v>
      </c>
      <c r="AA65" s="200">
        <f>3!Q64</f>
        <v>0</v>
      </c>
      <c r="AB65" s="201">
        <v>0</v>
      </c>
      <c r="AC65" s="201">
        <v>0</v>
      </c>
      <c r="AD65" s="71">
        <f>6!Y65</f>
        <v>0</v>
      </c>
      <c r="AE65" s="201">
        <v>0</v>
      </c>
      <c r="AF65" s="203">
        <f>7!AL65</f>
        <v>0</v>
      </c>
      <c r="AG65" s="205">
        <v>0</v>
      </c>
      <c r="AH65" s="200">
        <f>3!R64</f>
        <v>0</v>
      </c>
      <c r="AI65" s="201">
        <v>0</v>
      </c>
      <c r="AJ65" s="201">
        <v>0</v>
      </c>
      <c r="AK65" s="71">
        <f>6!AE65</f>
        <v>0</v>
      </c>
      <c r="AL65" s="201">
        <v>0</v>
      </c>
      <c r="AM65" s="203">
        <f>7!AS65</f>
        <v>0</v>
      </c>
      <c r="AN65" s="205">
        <f t="shared" si="1"/>
        <v>0</v>
      </c>
      <c r="AO65" s="200">
        <f t="shared" si="2"/>
        <v>0</v>
      </c>
      <c r="AP65" s="201">
        <f t="shared" si="3"/>
        <v>0</v>
      </c>
      <c r="AQ65" s="201">
        <f t="shared" si="4"/>
        <v>0</v>
      </c>
      <c r="AR65" s="201">
        <f t="shared" si="5"/>
        <v>0</v>
      </c>
      <c r="AS65" s="201">
        <f t="shared" si="6"/>
        <v>0</v>
      </c>
      <c r="AT65" s="209">
        <f t="shared" si="7"/>
        <v>0</v>
      </c>
    </row>
    <row r="66" spans="1:46" s="32" customFormat="1" ht="31.5">
      <c r="A66" s="68" t="s">
        <v>142</v>
      </c>
      <c r="B66" s="174" t="s">
        <v>143</v>
      </c>
      <c r="C66" s="70" t="s">
        <v>38</v>
      </c>
      <c r="D66" s="208">
        <v>0</v>
      </c>
      <c r="E66" s="205">
        <v>0</v>
      </c>
      <c r="F66" s="200">
        <f>3!N65</f>
        <v>0</v>
      </c>
      <c r="G66" s="201">
        <v>0</v>
      </c>
      <c r="H66" s="201">
        <v>0</v>
      </c>
      <c r="I66" s="71">
        <f>6!G66</f>
        <v>0</v>
      </c>
      <c r="J66" s="201">
        <v>0</v>
      </c>
      <c r="K66" s="203">
        <f>7!Q66</f>
        <v>0</v>
      </c>
      <c r="L66" s="205">
        <v>0</v>
      </c>
      <c r="M66" s="200">
        <f>3!O65</f>
        <v>0</v>
      </c>
      <c r="N66" s="201">
        <v>0</v>
      </c>
      <c r="O66" s="201">
        <v>0</v>
      </c>
      <c r="P66" s="71">
        <f>6!M66</f>
        <v>0</v>
      </c>
      <c r="Q66" s="201">
        <v>0</v>
      </c>
      <c r="R66" s="203">
        <f>7!X66</f>
        <v>0</v>
      </c>
      <c r="S66" s="205">
        <v>0</v>
      </c>
      <c r="T66" s="200">
        <f>3!P65</f>
        <v>0</v>
      </c>
      <c r="U66" s="201">
        <v>0</v>
      </c>
      <c r="V66" s="201">
        <v>0</v>
      </c>
      <c r="W66" s="71">
        <f>6!S66</f>
        <v>0</v>
      </c>
      <c r="X66" s="201">
        <v>0</v>
      </c>
      <c r="Y66" s="203">
        <f>7!AE66</f>
        <v>0</v>
      </c>
      <c r="Z66" s="205">
        <v>0</v>
      </c>
      <c r="AA66" s="200">
        <f>3!Q65</f>
        <v>0</v>
      </c>
      <c r="AB66" s="201">
        <v>0</v>
      </c>
      <c r="AC66" s="201">
        <v>0</v>
      </c>
      <c r="AD66" s="71">
        <f>6!Y66</f>
        <v>0</v>
      </c>
      <c r="AE66" s="201">
        <v>0</v>
      </c>
      <c r="AF66" s="203">
        <f>7!AL66</f>
        <v>0</v>
      </c>
      <c r="AG66" s="205">
        <v>0</v>
      </c>
      <c r="AH66" s="200">
        <f>3!R65</f>
        <v>0</v>
      </c>
      <c r="AI66" s="201">
        <v>0</v>
      </c>
      <c r="AJ66" s="201">
        <v>0</v>
      </c>
      <c r="AK66" s="71">
        <f>6!AE66</f>
        <v>0</v>
      </c>
      <c r="AL66" s="201">
        <v>0</v>
      </c>
      <c r="AM66" s="203">
        <f>7!AS66</f>
        <v>0</v>
      </c>
      <c r="AN66" s="205">
        <f t="shared" si="1"/>
        <v>0</v>
      </c>
      <c r="AO66" s="200">
        <f t="shared" si="2"/>
        <v>0</v>
      </c>
      <c r="AP66" s="201">
        <f t="shared" si="3"/>
        <v>0</v>
      </c>
      <c r="AQ66" s="201">
        <f t="shared" si="4"/>
        <v>0</v>
      </c>
      <c r="AR66" s="201">
        <f t="shared" si="5"/>
        <v>0</v>
      </c>
      <c r="AS66" s="201">
        <f t="shared" si="6"/>
        <v>0</v>
      </c>
      <c r="AT66" s="209">
        <f t="shared" si="7"/>
        <v>0</v>
      </c>
    </row>
    <row r="67" spans="1:46" s="32" customFormat="1" ht="31.5">
      <c r="A67" s="68" t="s">
        <v>144</v>
      </c>
      <c r="B67" s="69" t="s">
        <v>145</v>
      </c>
      <c r="C67" s="70" t="s">
        <v>38</v>
      </c>
      <c r="D67" s="208">
        <v>0</v>
      </c>
      <c r="E67" s="205">
        <v>0</v>
      </c>
      <c r="F67" s="200">
        <f>3!N66</f>
        <v>0</v>
      </c>
      <c r="G67" s="201">
        <v>0</v>
      </c>
      <c r="H67" s="201">
        <v>0</v>
      </c>
      <c r="I67" s="71">
        <f>6!G67</f>
        <v>0</v>
      </c>
      <c r="J67" s="201">
        <v>0</v>
      </c>
      <c r="K67" s="203">
        <f>7!Q67</f>
        <v>0</v>
      </c>
      <c r="L67" s="205">
        <v>0</v>
      </c>
      <c r="M67" s="200">
        <f>3!O66</f>
        <v>0</v>
      </c>
      <c r="N67" s="201">
        <v>0</v>
      </c>
      <c r="O67" s="201">
        <v>0</v>
      </c>
      <c r="P67" s="71">
        <f>6!M67</f>
        <v>0</v>
      </c>
      <c r="Q67" s="201">
        <v>0</v>
      </c>
      <c r="R67" s="203">
        <f>7!X67</f>
        <v>0</v>
      </c>
      <c r="S67" s="205">
        <v>0</v>
      </c>
      <c r="T67" s="200">
        <f>3!P66</f>
        <v>0</v>
      </c>
      <c r="U67" s="201">
        <v>0</v>
      </c>
      <c r="V67" s="201">
        <v>0</v>
      </c>
      <c r="W67" s="71">
        <f>6!S67</f>
        <v>0</v>
      </c>
      <c r="X67" s="201">
        <v>0</v>
      </c>
      <c r="Y67" s="203">
        <f>7!AE67</f>
        <v>0</v>
      </c>
      <c r="Z67" s="205">
        <v>0</v>
      </c>
      <c r="AA67" s="200">
        <f>3!Q66</f>
        <v>0</v>
      </c>
      <c r="AB67" s="201">
        <v>0</v>
      </c>
      <c r="AC67" s="201">
        <v>0</v>
      </c>
      <c r="AD67" s="71">
        <f>6!Y67</f>
        <v>0</v>
      </c>
      <c r="AE67" s="201">
        <v>0</v>
      </c>
      <c r="AF67" s="203">
        <f>7!AL67</f>
        <v>0</v>
      </c>
      <c r="AG67" s="205">
        <v>0</v>
      </c>
      <c r="AH67" s="200">
        <f>3!R66</f>
        <v>0</v>
      </c>
      <c r="AI67" s="201">
        <v>0</v>
      </c>
      <c r="AJ67" s="201">
        <v>0</v>
      </c>
      <c r="AK67" s="71">
        <f>6!AE67</f>
        <v>0</v>
      </c>
      <c r="AL67" s="201">
        <v>0</v>
      </c>
      <c r="AM67" s="203">
        <f>7!AS67</f>
        <v>0</v>
      </c>
      <c r="AN67" s="205">
        <f t="shared" si="1"/>
        <v>0</v>
      </c>
      <c r="AO67" s="200">
        <f t="shared" si="2"/>
        <v>0</v>
      </c>
      <c r="AP67" s="201">
        <f t="shared" si="3"/>
        <v>0</v>
      </c>
      <c r="AQ67" s="201">
        <f t="shared" si="4"/>
        <v>0</v>
      </c>
      <c r="AR67" s="201">
        <f t="shared" si="5"/>
        <v>0</v>
      </c>
      <c r="AS67" s="201">
        <f t="shared" si="6"/>
        <v>0</v>
      </c>
      <c r="AT67" s="209">
        <f t="shared" si="7"/>
        <v>0</v>
      </c>
    </row>
    <row r="68" spans="1:46" s="32" customFormat="1" ht="47.25">
      <c r="A68" s="68" t="s">
        <v>146</v>
      </c>
      <c r="B68" s="69" t="s">
        <v>147</v>
      </c>
      <c r="C68" s="70" t="s">
        <v>38</v>
      </c>
      <c r="D68" s="208">
        <v>0</v>
      </c>
      <c r="E68" s="205">
        <v>0</v>
      </c>
      <c r="F68" s="200">
        <f>3!N67</f>
        <v>0</v>
      </c>
      <c r="G68" s="201">
        <v>0</v>
      </c>
      <c r="H68" s="201">
        <v>0</v>
      </c>
      <c r="I68" s="71">
        <f>6!G68</f>
        <v>0</v>
      </c>
      <c r="J68" s="201">
        <v>0</v>
      </c>
      <c r="K68" s="203">
        <f>7!Q68</f>
        <v>0</v>
      </c>
      <c r="L68" s="205">
        <v>0</v>
      </c>
      <c r="M68" s="200">
        <f>3!O67</f>
        <v>0</v>
      </c>
      <c r="N68" s="201">
        <v>0</v>
      </c>
      <c r="O68" s="201">
        <v>0</v>
      </c>
      <c r="P68" s="71">
        <f>6!M68</f>
        <v>0</v>
      </c>
      <c r="Q68" s="201">
        <v>0</v>
      </c>
      <c r="R68" s="203">
        <f>7!X68</f>
        <v>0</v>
      </c>
      <c r="S68" s="205">
        <v>0</v>
      </c>
      <c r="T68" s="200">
        <f>3!P67</f>
        <v>0</v>
      </c>
      <c r="U68" s="201">
        <v>0</v>
      </c>
      <c r="V68" s="201">
        <v>0</v>
      </c>
      <c r="W68" s="71">
        <f>6!S68</f>
        <v>0</v>
      </c>
      <c r="X68" s="201">
        <v>0</v>
      </c>
      <c r="Y68" s="203">
        <f>7!AE68</f>
        <v>0</v>
      </c>
      <c r="Z68" s="205">
        <v>0</v>
      </c>
      <c r="AA68" s="200">
        <f>3!Q67</f>
        <v>0</v>
      </c>
      <c r="AB68" s="201">
        <v>0</v>
      </c>
      <c r="AC68" s="201">
        <v>0</v>
      </c>
      <c r="AD68" s="71">
        <f>6!Y68</f>
        <v>0</v>
      </c>
      <c r="AE68" s="201">
        <v>0</v>
      </c>
      <c r="AF68" s="203">
        <f>7!AL68</f>
        <v>0</v>
      </c>
      <c r="AG68" s="205">
        <v>0</v>
      </c>
      <c r="AH68" s="200">
        <f>3!R67</f>
        <v>0</v>
      </c>
      <c r="AI68" s="201">
        <v>0</v>
      </c>
      <c r="AJ68" s="201">
        <v>0</v>
      </c>
      <c r="AK68" s="71">
        <f>6!AE68</f>
        <v>0</v>
      </c>
      <c r="AL68" s="201">
        <v>0</v>
      </c>
      <c r="AM68" s="203">
        <f>7!AS68</f>
        <v>0</v>
      </c>
      <c r="AN68" s="205">
        <f t="shared" si="1"/>
        <v>0</v>
      </c>
      <c r="AO68" s="200">
        <f t="shared" si="2"/>
        <v>0</v>
      </c>
      <c r="AP68" s="201">
        <f t="shared" si="3"/>
        <v>0</v>
      </c>
      <c r="AQ68" s="201">
        <f t="shared" si="4"/>
        <v>0</v>
      </c>
      <c r="AR68" s="201">
        <f t="shared" si="5"/>
        <v>0</v>
      </c>
      <c r="AS68" s="201">
        <f t="shared" si="6"/>
        <v>0</v>
      </c>
      <c r="AT68" s="209">
        <f t="shared" si="7"/>
        <v>0</v>
      </c>
    </row>
    <row r="69" spans="1:46" s="32" customFormat="1" ht="31.5">
      <c r="A69" s="68" t="s">
        <v>148</v>
      </c>
      <c r="B69" s="69" t="s">
        <v>149</v>
      </c>
      <c r="C69" s="70" t="s">
        <v>38</v>
      </c>
      <c r="D69" s="208">
        <v>3.39016</v>
      </c>
      <c r="E69" s="205">
        <v>0</v>
      </c>
      <c r="F69" s="200">
        <f>3!N68</f>
        <v>0</v>
      </c>
      <c r="G69" s="201">
        <v>0</v>
      </c>
      <c r="H69" s="201">
        <v>0</v>
      </c>
      <c r="I69" s="71">
        <f>6!G69</f>
        <v>0</v>
      </c>
      <c r="J69" s="201">
        <v>0</v>
      </c>
      <c r="K69" s="203">
        <f>7!Q69</f>
        <v>0</v>
      </c>
      <c r="L69" s="205">
        <v>0</v>
      </c>
      <c r="M69" s="200">
        <f>3!O68</f>
        <v>3.6667970559999996</v>
      </c>
      <c r="N69" s="201">
        <v>0</v>
      </c>
      <c r="O69" s="201">
        <v>0</v>
      </c>
      <c r="P69" s="71">
        <f>6!M69</f>
        <v>0.75</v>
      </c>
      <c r="Q69" s="201">
        <v>0</v>
      </c>
      <c r="R69" s="203">
        <f>7!X69</f>
        <v>0</v>
      </c>
      <c r="S69" s="205">
        <v>0</v>
      </c>
      <c r="T69" s="200">
        <f>3!P68</f>
        <v>0</v>
      </c>
      <c r="U69" s="201">
        <v>0</v>
      </c>
      <c r="V69" s="201">
        <v>0</v>
      </c>
      <c r="W69" s="71">
        <f>6!S69</f>
        <v>0</v>
      </c>
      <c r="X69" s="201">
        <v>0</v>
      </c>
      <c r="Y69" s="203">
        <f>7!AE69</f>
        <v>0</v>
      </c>
      <c r="Z69" s="205">
        <v>0</v>
      </c>
      <c r="AA69" s="200">
        <f>3!Q68</f>
        <v>0</v>
      </c>
      <c r="AB69" s="201">
        <v>0</v>
      </c>
      <c r="AC69" s="201">
        <v>0</v>
      </c>
      <c r="AD69" s="71">
        <f>6!Y69</f>
        <v>0</v>
      </c>
      <c r="AE69" s="201">
        <v>0</v>
      </c>
      <c r="AF69" s="203">
        <f>7!AL69</f>
        <v>0</v>
      </c>
      <c r="AG69" s="205">
        <v>0</v>
      </c>
      <c r="AH69" s="200">
        <f>3!R68</f>
        <v>0</v>
      </c>
      <c r="AI69" s="201">
        <v>0</v>
      </c>
      <c r="AJ69" s="201">
        <v>0</v>
      </c>
      <c r="AK69" s="71">
        <f>6!AE69</f>
        <v>0</v>
      </c>
      <c r="AL69" s="201">
        <v>0</v>
      </c>
      <c r="AM69" s="203">
        <f>7!AS69</f>
        <v>0</v>
      </c>
      <c r="AN69" s="205">
        <f t="shared" si="1"/>
        <v>0</v>
      </c>
      <c r="AO69" s="200">
        <f t="shared" si="2"/>
        <v>3.6667970559999996</v>
      </c>
      <c r="AP69" s="201">
        <f t="shared" si="3"/>
        <v>0</v>
      </c>
      <c r="AQ69" s="201">
        <f t="shared" si="4"/>
        <v>0</v>
      </c>
      <c r="AR69" s="201">
        <f t="shared" si="5"/>
        <v>0.75</v>
      </c>
      <c r="AS69" s="201">
        <f t="shared" si="6"/>
        <v>0</v>
      </c>
      <c r="AT69" s="209">
        <f t="shared" si="7"/>
        <v>0</v>
      </c>
    </row>
    <row r="70" spans="1:46" ht="31.5">
      <c r="A70" s="18" t="s">
        <v>150</v>
      </c>
      <c r="B70" s="29" t="s">
        <v>151</v>
      </c>
      <c r="C70" s="64" t="s">
        <v>39</v>
      </c>
      <c r="D70" s="36">
        <v>3.39016</v>
      </c>
      <c r="E70" s="67">
        <v>0</v>
      </c>
      <c r="F70" s="36">
        <f>3!N69</f>
        <v>0</v>
      </c>
      <c r="G70" s="67">
        <v>0</v>
      </c>
      <c r="H70" s="67">
        <v>0</v>
      </c>
      <c r="I70" s="20">
        <f>6!G70</f>
        <v>0</v>
      </c>
      <c r="J70" s="67">
        <v>0</v>
      </c>
      <c r="K70" s="144">
        <f>7!Q70</f>
        <v>0</v>
      </c>
      <c r="L70" s="146">
        <v>0</v>
      </c>
      <c r="M70" s="36">
        <f>3!O69</f>
        <v>3.6667970559999996</v>
      </c>
      <c r="N70" s="146">
        <v>0</v>
      </c>
      <c r="O70" s="146">
        <v>0</v>
      </c>
      <c r="P70" s="20">
        <f>6!M70</f>
        <v>0.75</v>
      </c>
      <c r="Q70" s="146">
        <v>0</v>
      </c>
      <c r="R70" s="144">
        <f>7!X70</f>
        <v>0</v>
      </c>
      <c r="S70" s="146">
        <v>0</v>
      </c>
      <c r="T70" s="36">
        <f>3!P69</f>
        <v>0</v>
      </c>
      <c r="U70" s="146">
        <v>0</v>
      </c>
      <c r="V70" s="146">
        <v>0</v>
      </c>
      <c r="W70" s="20">
        <f>6!S70</f>
        <v>0</v>
      </c>
      <c r="X70" s="146">
        <v>0</v>
      </c>
      <c r="Y70" s="144">
        <f>7!AE70</f>
        <v>0</v>
      </c>
      <c r="Z70" s="146">
        <v>0</v>
      </c>
      <c r="AA70" s="36">
        <f>3!Q69</f>
        <v>0</v>
      </c>
      <c r="AB70" s="146">
        <v>0</v>
      </c>
      <c r="AC70" s="146">
        <v>0</v>
      </c>
      <c r="AD70" s="20">
        <f>6!Y70</f>
        <v>0</v>
      </c>
      <c r="AE70" s="146">
        <v>0</v>
      </c>
      <c r="AF70" s="144">
        <f>7!AL70</f>
        <v>0</v>
      </c>
      <c r="AG70" s="146">
        <v>0</v>
      </c>
      <c r="AH70" s="36">
        <f>3!R69</f>
        <v>0</v>
      </c>
      <c r="AI70" s="146">
        <v>0</v>
      </c>
      <c r="AJ70" s="146">
        <v>0</v>
      </c>
      <c r="AK70" s="20">
        <f>6!AE70</f>
        <v>0</v>
      </c>
      <c r="AL70" s="146">
        <v>0</v>
      </c>
      <c r="AM70" s="144">
        <f>7!AS70</f>
        <v>0</v>
      </c>
      <c r="AN70" s="146">
        <f t="shared" si="1"/>
        <v>0</v>
      </c>
      <c r="AO70" s="36">
        <f t="shared" si="2"/>
        <v>3.6667970559999996</v>
      </c>
      <c r="AP70" s="146">
        <f t="shared" si="3"/>
        <v>0</v>
      </c>
      <c r="AQ70" s="146">
        <f t="shared" si="4"/>
        <v>0</v>
      </c>
      <c r="AR70" s="146">
        <f t="shared" si="5"/>
        <v>0.75</v>
      </c>
      <c r="AS70" s="146">
        <f t="shared" si="6"/>
        <v>0</v>
      </c>
      <c r="AT70" s="42">
        <f t="shared" si="7"/>
        <v>0</v>
      </c>
    </row>
    <row r="71" spans="1:46" ht="31.5">
      <c r="A71" s="18" t="s">
        <v>152</v>
      </c>
      <c r="B71" s="19" t="s">
        <v>153</v>
      </c>
      <c r="C71" s="64" t="s">
        <v>38</v>
      </c>
      <c r="D71" s="167">
        <v>0</v>
      </c>
      <c r="E71" s="92">
        <v>0</v>
      </c>
      <c r="F71" s="36">
        <f>3!N70</f>
        <v>0</v>
      </c>
      <c r="G71" s="92">
        <v>0</v>
      </c>
      <c r="H71" s="92">
        <v>0</v>
      </c>
      <c r="I71" s="20">
        <f>6!G71</f>
        <v>0</v>
      </c>
      <c r="J71" s="92">
        <v>0</v>
      </c>
      <c r="K71" s="144">
        <f>7!Q71</f>
        <v>0</v>
      </c>
      <c r="L71" s="92">
        <v>0</v>
      </c>
      <c r="M71" s="36">
        <f>3!O70</f>
        <v>0</v>
      </c>
      <c r="N71" s="92">
        <v>0</v>
      </c>
      <c r="O71" s="92">
        <v>0</v>
      </c>
      <c r="P71" s="20">
        <f>6!M71</f>
        <v>0</v>
      </c>
      <c r="Q71" s="92">
        <v>0</v>
      </c>
      <c r="R71" s="144">
        <f>7!X71</f>
        <v>0</v>
      </c>
      <c r="S71" s="92">
        <v>0</v>
      </c>
      <c r="T71" s="36">
        <f>3!P70</f>
        <v>0</v>
      </c>
      <c r="U71" s="92">
        <v>0</v>
      </c>
      <c r="V71" s="92">
        <v>0</v>
      </c>
      <c r="W71" s="20">
        <f>6!S71</f>
        <v>0</v>
      </c>
      <c r="X71" s="92">
        <v>0</v>
      </c>
      <c r="Y71" s="144">
        <f>7!AE71</f>
        <v>0</v>
      </c>
      <c r="Z71" s="92">
        <v>0</v>
      </c>
      <c r="AA71" s="36">
        <f>3!Q70</f>
        <v>0</v>
      </c>
      <c r="AB71" s="92">
        <v>0</v>
      </c>
      <c r="AC71" s="92">
        <v>0</v>
      </c>
      <c r="AD71" s="20">
        <f>6!Y71</f>
        <v>0</v>
      </c>
      <c r="AE71" s="92">
        <v>0</v>
      </c>
      <c r="AF71" s="144">
        <f>7!AL71</f>
        <v>0</v>
      </c>
      <c r="AG71" s="92">
        <v>0</v>
      </c>
      <c r="AH71" s="36">
        <f>3!R70</f>
        <v>0</v>
      </c>
      <c r="AI71" s="92">
        <v>0</v>
      </c>
      <c r="AJ71" s="92">
        <v>0</v>
      </c>
      <c r="AK71" s="20">
        <f>6!AE71</f>
        <v>0</v>
      </c>
      <c r="AL71" s="92">
        <v>0</v>
      </c>
      <c r="AM71" s="144">
        <f>7!AS71</f>
        <v>0</v>
      </c>
      <c r="AN71" s="92">
        <f t="shared" si="1"/>
        <v>0</v>
      </c>
      <c r="AO71" s="36">
        <f t="shared" si="2"/>
        <v>0</v>
      </c>
      <c r="AP71" s="92">
        <f t="shared" si="3"/>
        <v>0</v>
      </c>
      <c r="AQ71" s="92">
        <f t="shared" si="4"/>
        <v>0</v>
      </c>
      <c r="AR71" s="92">
        <f t="shared" si="5"/>
        <v>0</v>
      </c>
      <c r="AS71" s="92">
        <f t="shared" si="6"/>
        <v>0</v>
      </c>
      <c r="AT71" s="168">
        <f t="shared" si="7"/>
        <v>0</v>
      </c>
    </row>
    <row r="72" spans="1:46" s="32" customFormat="1" ht="15.75">
      <c r="A72" s="68" t="s">
        <v>154</v>
      </c>
      <c r="B72" s="69" t="s">
        <v>155</v>
      </c>
      <c r="C72" s="70" t="s">
        <v>38</v>
      </c>
      <c r="D72" s="208">
        <v>87.28543998333332</v>
      </c>
      <c r="E72" s="205">
        <v>0</v>
      </c>
      <c r="F72" s="200">
        <f>3!N71</f>
        <v>26.06</v>
      </c>
      <c r="G72" s="205">
        <v>0</v>
      </c>
      <c r="H72" s="205">
        <v>0</v>
      </c>
      <c r="I72" s="71">
        <f>6!G72</f>
        <v>0</v>
      </c>
      <c r="J72" s="205">
        <v>0</v>
      </c>
      <c r="K72" s="203">
        <f>7!Q72</f>
        <v>9</v>
      </c>
      <c r="L72" s="205">
        <v>0</v>
      </c>
      <c r="M72" s="200">
        <f>3!O71</f>
        <v>22.170091666666668</v>
      </c>
      <c r="N72" s="205">
        <v>0</v>
      </c>
      <c r="O72" s="205">
        <v>0</v>
      </c>
      <c r="P72" s="71">
        <f>6!M72</f>
        <v>0</v>
      </c>
      <c r="Q72" s="205">
        <v>0</v>
      </c>
      <c r="R72" s="203">
        <f>7!X72</f>
        <v>7</v>
      </c>
      <c r="S72" s="205">
        <v>0</v>
      </c>
      <c r="T72" s="200">
        <f>3!P71</f>
        <v>30.643839893333336</v>
      </c>
      <c r="U72" s="205">
        <v>0</v>
      </c>
      <c r="V72" s="205">
        <v>0</v>
      </c>
      <c r="W72" s="71">
        <f>6!S72</f>
        <v>0</v>
      </c>
      <c r="X72" s="205">
        <v>0</v>
      </c>
      <c r="Y72" s="203">
        <f>7!AE72</f>
        <v>13</v>
      </c>
      <c r="Z72" s="205">
        <v>0</v>
      </c>
      <c r="AA72" s="200">
        <f>3!Q71</f>
        <v>8.360768000000002</v>
      </c>
      <c r="AB72" s="205">
        <v>0</v>
      </c>
      <c r="AC72" s="205">
        <v>0</v>
      </c>
      <c r="AD72" s="71">
        <f>6!Y72</f>
        <v>0</v>
      </c>
      <c r="AE72" s="205">
        <v>0</v>
      </c>
      <c r="AF72" s="203">
        <f>7!AL72</f>
        <v>5</v>
      </c>
      <c r="AG72" s="205">
        <v>0</v>
      </c>
      <c r="AH72" s="200">
        <f>3!R71</f>
        <v>19.3521040128</v>
      </c>
      <c r="AI72" s="205">
        <v>0</v>
      </c>
      <c r="AJ72" s="205">
        <v>0</v>
      </c>
      <c r="AK72" s="71">
        <f>6!AE72</f>
        <v>0</v>
      </c>
      <c r="AL72" s="205">
        <v>0</v>
      </c>
      <c r="AM72" s="203">
        <f>7!AS72</f>
        <v>9</v>
      </c>
      <c r="AN72" s="205">
        <f t="shared" si="1"/>
        <v>0</v>
      </c>
      <c r="AO72" s="200">
        <f t="shared" si="2"/>
        <v>106.58680357280001</v>
      </c>
      <c r="AP72" s="205">
        <f t="shared" si="3"/>
        <v>0</v>
      </c>
      <c r="AQ72" s="205">
        <f t="shared" si="4"/>
        <v>0</v>
      </c>
      <c r="AR72" s="205">
        <f t="shared" si="5"/>
        <v>0</v>
      </c>
      <c r="AS72" s="205">
        <f t="shared" si="6"/>
        <v>0</v>
      </c>
      <c r="AT72" s="206">
        <f t="shared" si="7"/>
        <v>43</v>
      </c>
    </row>
    <row r="73" spans="1:46" ht="47.25">
      <c r="A73" s="18" t="s">
        <v>156</v>
      </c>
      <c r="B73" s="31" t="s">
        <v>157</v>
      </c>
      <c r="C73" s="64" t="s">
        <v>39</v>
      </c>
      <c r="D73" s="36">
        <v>7.373078120000001</v>
      </c>
      <c r="E73" s="67">
        <v>0</v>
      </c>
      <c r="F73" s="36">
        <f>3!N72</f>
        <v>17.28</v>
      </c>
      <c r="G73" s="67">
        <v>0</v>
      </c>
      <c r="H73" s="67">
        <v>0</v>
      </c>
      <c r="I73" s="20">
        <f>6!G73</f>
        <v>0</v>
      </c>
      <c r="J73" s="67">
        <v>0</v>
      </c>
      <c r="K73" s="144">
        <f>7!Q73</f>
        <v>5</v>
      </c>
      <c r="L73" s="146">
        <v>0</v>
      </c>
      <c r="M73" s="36">
        <f>3!O72</f>
        <v>0</v>
      </c>
      <c r="N73" s="146">
        <v>0</v>
      </c>
      <c r="O73" s="146">
        <v>0</v>
      </c>
      <c r="P73" s="20">
        <f>6!M73</f>
        <v>0</v>
      </c>
      <c r="Q73" s="146">
        <v>0</v>
      </c>
      <c r="R73" s="144">
        <f>7!X73</f>
        <v>0</v>
      </c>
      <c r="S73" s="146">
        <v>0</v>
      </c>
      <c r="T73" s="36">
        <f>3!P72</f>
        <v>0</v>
      </c>
      <c r="U73" s="146">
        <v>0</v>
      </c>
      <c r="V73" s="146">
        <v>0</v>
      </c>
      <c r="W73" s="20">
        <f>6!S73</f>
        <v>0</v>
      </c>
      <c r="X73" s="146">
        <v>0</v>
      </c>
      <c r="Y73" s="144">
        <f>7!AE73</f>
        <v>0</v>
      </c>
      <c r="Z73" s="146">
        <v>0</v>
      </c>
      <c r="AA73" s="36">
        <f>3!Q72</f>
        <v>0</v>
      </c>
      <c r="AB73" s="146">
        <v>0</v>
      </c>
      <c r="AC73" s="146">
        <v>0</v>
      </c>
      <c r="AD73" s="20">
        <f>6!Y73</f>
        <v>0</v>
      </c>
      <c r="AE73" s="146">
        <v>0</v>
      </c>
      <c r="AF73" s="144">
        <f>7!AL73</f>
        <v>0</v>
      </c>
      <c r="AG73" s="146">
        <v>0</v>
      </c>
      <c r="AH73" s="36">
        <f>3!R72</f>
        <v>0</v>
      </c>
      <c r="AI73" s="146">
        <v>0</v>
      </c>
      <c r="AJ73" s="146">
        <v>0</v>
      </c>
      <c r="AK73" s="20">
        <f>6!AE73</f>
        <v>0</v>
      </c>
      <c r="AL73" s="146">
        <v>0</v>
      </c>
      <c r="AM73" s="144">
        <f>7!AS73</f>
        <v>0</v>
      </c>
      <c r="AN73" s="146">
        <f t="shared" si="1"/>
        <v>0</v>
      </c>
      <c r="AO73" s="36">
        <f t="shared" si="2"/>
        <v>17.28</v>
      </c>
      <c r="AP73" s="146">
        <f t="shared" si="3"/>
        <v>0</v>
      </c>
      <c r="AQ73" s="146">
        <f t="shared" si="4"/>
        <v>0</v>
      </c>
      <c r="AR73" s="146">
        <f t="shared" si="5"/>
        <v>0</v>
      </c>
      <c r="AS73" s="146">
        <f t="shared" si="6"/>
        <v>0</v>
      </c>
      <c r="AT73" s="42">
        <f t="shared" si="7"/>
        <v>5</v>
      </c>
    </row>
    <row r="74" spans="1:46" ht="15.75">
      <c r="A74" s="18" t="s">
        <v>158</v>
      </c>
      <c r="B74" s="31" t="s">
        <v>159</v>
      </c>
      <c r="C74" s="64" t="s">
        <v>39</v>
      </c>
      <c r="D74" s="36">
        <v>0.23000000000000004</v>
      </c>
      <c r="E74" s="67">
        <v>0</v>
      </c>
      <c r="F74" s="36">
        <f>3!N73</f>
        <v>0.19</v>
      </c>
      <c r="G74" s="67">
        <v>0</v>
      </c>
      <c r="H74" s="67">
        <v>0</v>
      </c>
      <c r="I74" s="20">
        <f>6!G74</f>
        <v>0</v>
      </c>
      <c r="J74" s="67">
        <v>0</v>
      </c>
      <c r="K74" s="144">
        <f>7!Q74</f>
        <v>1</v>
      </c>
      <c r="L74" s="146">
        <v>0</v>
      </c>
      <c r="M74" s="36">
        <f>3!O73</f>
        <v>0</v>
      </c>
      <c r="N74" s="146">
        <v>0</v>
      </c>
      <c r="O74" s="146">
        <v>0</v>
      </c>
      <c r="P74" s="20">
        <f>6!M74</f>
        <v>0</v>
      </c>
      <c r="Q74" s="146">
        <v>0</v>
      </c>
      <c r="R74" s="144">
        <f>7!X74</f>
        <v>0</v>
      </c>
      <c r="S74" s="146">
        <v>0</v>
      </c>
      <c r="T74" s="36">
        <f>3!P73</f>
        <v>0</v>
      </c>
      <c r="U74" s="146">
        <v>0</v>
      </c>
      <c r="V74" s="146">
        <v>0</v>
      </c>
      <c r="W74" s="20">
        <f>6!S74</f>
        <v>0</v>
      </c>
      <c r="X74" s="146">
        <v>0</v>
      </c>
      <c r="Y74" s="144">
        <f>7!AE74</f>
        <v>0</v>
      </c>
      <c r="Z74" s="146">
        <v>0</v>
      </c>
      <c r="AA74" s="36">
        <f>3!Q73</f>
        <v>0</v>
      </c>
      <c r="AB74" s="146">
        <v>0</v>
      </c>
      <c r="AC74" s="146">
        <v>0</v>
      </c>
      <c r="AD74" s="20">
        <f>6!Y74</f>
        <v>0</v>
      </c>
      <c r="AE74" s="146">
        <v>0</v>
      </c>
      <c r="AF74" s="144">
        <f>7!AL74</f>
        <v>0</v>
      </c>
      <c r="AG74" s="146">
        <v>0</v>
      </c>
      <c r="AH74" s="36">
        <f>3!R73</f>
        <v>0</v>
      </c>
      <c r="AI74" s="146">
        <v>0</v>
      </c>
      <c r="AJ74" s="146">
        <v>0</v>
      </c>
      <c r="AK74" s="20">
        <f>6!AE74</f>
        <v>0</v>
      </c>
      <c r="AL74" s="146">
        <v>0</v>
      </c>
      <c r="AM74" s="144">
        <f>7!AS74</f>
        <v>0</v>
      </c>
      <c r="AN74" s="146">
        <f t="shared" si="1"/>
        <v>0</v>
      </c>
      <c r="AO74" s="36">
        <f t="shared" si="2"/>
        <v>0.19</v>
      </c>
      <c r="AP74" s="146">
        <f t="shared" si="3"/>
        <v>0</v>
      </c>
      <c r="AQ74" s="146">
        <f t="shared" si="4"/>
        <v>0</v>
      </c>
      <c r="AR74" s="146">
        <f t="shared" si="5"/>
        <v>0</v>
      </c>
      <c r="AS74" s="146">
        <f t="shared" si="6"/>
        <v>0</v>
      </c>
      <c r="AT74" s="42">
        <f t="shared" si="7"/>
        <v>1</v>
      </c>
    </row>
    <row r="75" spans="1:46" ht="15.75">
      <c r="A75" s="18" t="s">
        <v>160</v>
      </c>
      <c r="B75" s="31" t="s">
        <v>161</v>
      </c>
      <c r="C75" s="64" t="s">
        <v>39</v>
      </c>
      <c r="D75" s="36">
        <v>0</v>
      </c>
      <c r="E75" s="67">
        <v>0</v>
      </c>
      <c r="F75" s="36">
        <f>3!N74</f>
        <v>1.62</v>
      </c>
      <c r="G75" s="67">
        <v>0</v>
      </c>
      <c r="H75" s="67">
        <v>0</v>
      </c>
      <c r="I75" s="20">
        <f>6!G75</f>
        <v>0</v>
      </c>
      <c r="J75" s="67">
        <v>0</v>
      </c>
      <c r="K75" s="144">
        <f>7!Q75</f>
        <v>1</v>
      </c>
      <c r="L75" s="146">
        <v>0</v>
      </c>
      <c r="M75" s="36">
        <f>3!O74</f>
        <v>0</v>
      </c>
      <c r="N75" s="146">
        <v>0</v>
      </c>
      <c r="O75" s="146">
        <v>0</v>
      </c>
      <c r="P75" s="20">
        <f>6!M75</f>
        <v>0</v>
      </c>
      <c r="Q75" s="146">
        <v>0</v>
      </c>
      <c r="R75" s="144">
        <f>7!X75</f>
        <v>0</v>
      </c>
      <c r="S75" s="146">
        <v>0</v>
      </c>
      <c r="T75" s="36">
        <f>3!P74</f>
        <v>0</v>
      </c>
      <c r="U75" s="146">
        <v>0</v>
      </c>
      <c r="V75" s="146">
        <v>0</v>
      </c>
      <c r="W75" s="20">
        <f>6!S75</f>
        <v>0</v>
      </c>
      <c r="X75" s="146">
        <v>0</v>
      </c>
      <c r="Y75" s="144">
        <f>7!AE75</f>
        <v>0</v>
      </c>
      <c r="Z75" s="146">
        <v>0</v>
      </c>
      <c r="AA75" s="36">
        <f>3!Q74</f>
        <v>0</v>
      </c>
      <c r="AB75" s="146">
        <v>0</v>
      </c>
      <c r="AC75" s="146">
        <v>0</v>
      </c>
      <c r="AD75" s="20">
        <f>6!Y75</f>
        <v>0</v>
      </c>
      <c r="AE75" s="146">
        <v>0</v>
      </c>
      <c r="AF75" s="144">
        <f>7!AL75</f>
        <v>0</v>
      </c>
      <c r="AG75" s="146">
        <v>0</v>
      </c>
      <c r="AH75" s="36">
        <f>3!R74</f>
        <v>0</v>
      </c>
      <c r="AI75" s="146">
        <v>0</v>
      </c>
      <c r="AJ75" s="146">
        <v>0</v>
      </c>
      <c r="AK75" s="20">
        <f>6!AE75</f>
        <v>0</v>
      </c>
      <c r="AL75" s="146">
        <v>0</v>
      </c>
      <c r="AM75" s="144">
        <f>7!AS75</f>
        <v>0</v>
      </c>
      <c r="AN75" s="146">
        <f t="shared" si="1"/>
        <v>0</v>
      </c>
      <c r="AO75" s="36">
        <f t="shared" si="2"/>
        <v>1.62</v>
      </c>
      <c r="AP75" s="146">
        <f t="shared" si="3"/>
        <v>0</v>
      </c>
      <c r="AQ75" s="146">
        <f t="shared" si="4"/>
        <v>0</v>
      </c>
      <c r="AR75" s="146">
        <f t="shared" si="5"/>
        <v>0</v>
      </c>
      <c r="AS75" s="146">
        <f t="shared" si="6"/>
        <v>0</v>
      </c>
      <c r="AT75" s="42">
        <f t="shared" si="7"/>
        <v>1</v>
      </c>
    </row>
    <row r="76" spans="1:46" ht="15.75">
      <c r="A76" s="18" t="s">
        <v>162</v>
      </c>
      <c r="B76" s="31" t="s">
        <v>161</v>
      </c>
      <c r="C76" s="64" t="s">
        <v>39</v>
      </c>
      <c r="D76" s="36">
        <v>3.916666666666667</v>
      </c>
      <c r="E76" s="67">
        <v>0</v>
      </c>
      <c r="F76" s="36">
        <f>3!N75</f>
        <v>0</v>
      </c>
      <c r="G76" s="67">
        <v>0</v>
      </c>
      <c r="H76" s="67">
        <v>0</v>
      </c>
      <c r="I76" s="20">
        <f>6!G76</f>
        <v>0</v>
      </c>
      <c r="J76" s="67">
        <v>0</v>
      </c>
      <c r="K76" s="144">
        <f>7!Q76</f>
        <v>0</v>
      </c>
      <c r="L76" s="146">
        <v>0</v>
      </c>
      <c r="M76" s="36">
        <f>3!O75</f>
        <v>3.916666666666667</v>
      </c>
      <c r="N76" s="146">
        <v>0</v>
      </c>
      <c r="O76" s="146">
        <v>0</v>
      </c>
      <c r="P76" s="20">
        <f>6!M76</f>
        <v>0</v>
      </c>
      <c r="Q76" s="146">
        <v>0</v>
      </c>
      <c r="R76" s="144">
        <f>7!X76</f>
        <v>1</v>
      </c>
      <c r="S76" s="146">
        <v>0</v>
      </c>
      <c r="T76" s="36">
        <f>3!P75</f>
        <v>0</v>
      </c>
      <c r="U76" s="146">
        <v>0</v>
      </c>
      <c r="V76" s="146">
        <v>0</v>
      </c>
      <c r="W76" s="20">
        <f>6!S76</f>
        <v>0</v>
      </c>
      <c r="X76" s="146">
        <v>0</v>
      </c>
      <c r="Y76" s="144">
        <f>7!AE76</f>
        <v>0</v>
      </c>
      <c r="Z76" s="146">
        <v>0</v>
      </c>
      <c r="AA76" s="36">
        <f>3!Q75</f>
        <v>0</v>
      </c>
      <c r="AB76" s="146">
        <v>0</v>
      </c>
      <c r="AC76" s="146">
        <v>0</v>
      </c>
      <c r="AD76" s="20">
        <f>6!Y76</f>
        <v>0</v>
      </c>
      <c r="AE76" s="146">
        <v>0</v>
      </c>
      <c r="AF76" s="144">
        <f>7!AL76</f>
        <v>0</v>
      </c>
      <c r="AG76" s="146">
        <v>0</v>
      </c>
      <c r="AH76" s="36">
        <f>3!R75</f>
        <v>0</v>
      </c>
      <c r="AI76" s="146">
        <v>0</v>
      </c>
      <c r="AJ76" s="146">
        <v>0</v>
      </c>
      <c r="AK76" s="20">
        <f>6!AE76</f>
        <v>0</v>
      </c>
      <c r="AL76" s="146">
        <v>0</v>
      </c>
      <c r="AM76" s="144">
        <f>7!AS76</f>
        <v>0</v>
      </c>
      <c r="AN76" s="146">
        <f t="shared" si="1"/>
        <v>0</v>
      </c>
      <c r="AO76" s="36">
        <f t="shared" si="2"/>
        <v>3.916666666666667</v>
      </c>
      <c r="AP76" s="146">
        <f t="shared" si="3"/>
        <v>0</v>
      </c>
      <c r="AQ76" s="146">
        <f t="shared" si="4"/>
        <v>0</v>
      </c>
      <c r="AR76" s="146">
        <f t="shared" si="5"/>
        <v>0</v>
      </c>
      <c r="AS76" s="146">
        <f t="shared" si="6"/>
        <v>0</v>
      </c>
      <c r="AT76" s="42">
        <f t="shared" si="7"/>
        <v>1</v>
      </c>
    </row>
    <row r="77" spans="1:46" ht="31.5" customHeight="1">
      <c r="A77" s="18" t="s">
        <v>163</v>
      </c>
      <c r="B77" s="84" t="s">
        <v>164</v>
      </c>
      <c r="C77" s="64" t="s">
        <v>39</v>
      </c>
      <c r="D77" s="36">
        <v>0</v>
      </c>
      <c r="E77" s="67">
        <v>0</v>
      </c>
      <c r="F77" s="36">
        <f>3!N76</f>
        <v>0</v>
      </c>
      <c r="G77" s="67">
        <v>0</v>
      </c>
      <c r="H77" s="67">
        <v>0</v>
      </c>
      <c r="I77" s="20">
        <f>6!G77</f>
        <v>0</v>
      </c>
      <c r="J77" s="67">
        <v>0</v>
      </c>
      <c r="K77" s="144">
        <f>7!Q77</f>
        <v>0</v>
      </c>
      <c r="L77" s="146">
        <v>0</v>
      </c>
      <c r="M77" s="36">
        <f>3!O76</f>
        <v>0</v>
      </c>
      <c r="N77" s="146">
        <v>0</v>
      </c>
      <c r="O77" s="146">
        <v>0</v>
      </c>
      <c r="P77" s="20">
        <f>6!M77</f>
        <v>0</v>
      </c>
      <c r="Q77" s="146">
        <v>0</v>
      </c>
      <c r="R77" s="144">
        <f>7!X77</f>
        <v>0</v>
      </c>
      <c r="S77" s="146">
        <v>0</v>
      </c>
      <c r="T77" s="36">
        <f>3!P76</f>
        <v>0</v>
      </c>
      <c r="U77" s="146">
        <v>0</v>
      </c>
      <c r="V77" s="146">
        <v>0</v>
      </c>
      <c r="W77" s="20">
        <f>6!S77</f>
        <v>0</v>
      </c>
      <c r="X77" s="146">
        <v>0</v>
      </c>
      <c r="Y77" s="144">
        <f>7!AE77</f>
        <v>0</v>
      </c>
      <c r="Z77" s="146">
        <v>0</v>
      </c>
      <c r="AA77" s="36">
        <f>3!Q76</f>
        <v>0</v>
      </c>
      <c r="AB77" s="146">
        <v>0</v>
      </c>
      <c r="AC77" s="146">
        <v>0</v>
      </c>
      <c r="AD77" s="20">
        <f>6!Y77</f>
        <v>0</v>
      </c>
      <c r="AE77" s="146">
        <v>0</v>
      </c>
      <c r="AF77" s="144">
        <f>7!AL77</f>
        <v>0</v>
      </c>
      <c r="AG77" s="146">
        <v>0</v>
      </c>
      <c r="AH77" s="36">
        <f>3!R76</f>
        <v>0</v>
      </c>
      <c r="AI77" s="146">
        <v>0</v>
      </c>
      <c r="AJ77" s="146">
        <v>0</v>
      </c>
      <c r="AK77" s="20">
        <f>6!AE77</f>
        <v>0</v>
      </c>
      <c r="AL77" s="146">
        <v>0</v>
      </c>
      <c r="AM77" s="144">
        <f>7!AS77</f>
        <v>0</v>
      </c>
      <c r="AN77" s="146">
        <f t="shared" si="1"/>
        <v>0</v>
      </c>
      <c r="AO77" s="36">
        <f t="shared" si="2"/>
        <v>0</v>
      </c>
      <c r="AP77" s="146">
        <f t="shared" si="3"/>
        <v>0</v>
      </c>
      <c r="AQ77" s="146">
        <f t="shared" si="4"/>
        <v>0</v>
      </c>
      <c r="AR77" s="146">
        <f t="shared" si="5"/>
        <v>0</v>
      </c>
      <c r="AS77" s="146">
        <f t="shared" si="6"/>
        <v>0</v>
      </c>
      <c r="AT77" s="42">
        <f t="shared" si="7"/>
        <v>0</v>
      </c>
    </row>
    <row r="78" spans="1:46" ht="48" customHeight="1">
      <c r="A78" s="18" t="s">
        <v>165</v>
      </c>
      <c r="B78" s="84" t="s">
        <v>166</v>
      </c>
      <c r="C78" s="64" t="s">
        <v>39</v>
      </c>
      <c r="D78" s="36">
        <v>0</v>
      </c>
      <c r="E78" s="67">
        <v>0</v>
      </c>
      <c r="F78" s="36">
        <f>3!N77</f>
        <v>0</v>
      </c>
      <c r="G78" s="67">
        <v>0</v>
      </c>
      <c r="H78" s="67">
        <v>0</v>
      </c>
      <c r="I78" s="20">
        <f>6!G78</f>
        <v>0</v>
      </c>
      <c r="J78" s="67">
        <v>0</v>
      </c>
      <c r="K78" s="144">
        <f>7!Q78</f>
        <v>0</v>
      </c>
      <c r="L78" s="146">
        <v>0</v>
      </c>
      <c r="M78" s="36">
        <f>3!O77</f>
        <v>0</v>
      </c>
      <c r="N78" s="146">
        <v>0</v>
      </c>
      <c r="O78" s="146">
        <v>0</v>
      </c>
      <c r="P78" s="20">
        <f>6!M78</f>
        <v>0</v>
      </c>
      <c r="Q78" s="146">
        <v>0</v>
      </c>
      <c r="R78" s="144">
        <f>7!X78</f>
        <v>0</v>
      </c>
      <c r="S78" s="146">
        <v>0</v>
      </c>
      <c r="T78" s="36">
        <f>3!P77</f>
        <v>0</v>
      </c>
      <c r="U78" s="146">
        <v>0</v>
      </c>
      <c r="V78" s="146">
        <v>0</v>
      </c>
      <c r="W78" s="20">
        <f>6!S78</f>
        <v>0</v>
      </c>
      <c r="X78" s="146">
        <v>0</v>
      </c>
      <c r="Y78" s="144">
        <f>7!AE78</f>
        <v>0</v>
      </c>
      <c r="Z78" s="146">
        <v>0</v>
      </c>
      <c r="AA78" s="36">
        <f>3!Q77</f>
        <v>0</v>
      </c>
      <c r="AB78" s="146">
        <v>0</v>
      </c>
      <c r="AC78" s="146">
        <v>0</v>
      </c>
      <c r="AD78" s="20">
        <f>6!Y78</f>
        <v>0</v>
      </c>
      <c r="AE78" s="146">
        <v>0</v>
      </c>
      <c r="AF78" s="144">
        <f>7!AL78</f>
        <v>0</v>
      </c>
      <c r="AG78" s="146">
        <v>0</v>
      </c>
      <c r="AH78" s="36">
        <f>3!R77</f>
        <v>0</v>
      </c>
      <c r="AI78" s="146">
        <v>0</v>
      </c>
      <c r="AJ78" s="146">
        <v>0</v>
      </c>
      <c r="AK78" s="20">
        <f>6!AE78</f>
        <v>0</v>
      </c>
      <c r="AL78" s="146">
        <v>0</v>
      </c>
      <c r="AM78" s="144">
        <f>7!AS78</f>
        <v>0</v>
      </c>
      <c r="AN78" s="146">
        <f t="shared" si="1"/>
        <v>0</v>
      </c>
      <c r="AO78" s="36">
        <f t="shared" si="2"/>
        <v>0</v>
      </c>
      <c r="AP78" s="146">
        <f t="shared" si="3"/>
        <v>0</v>
      </c>
      <c r="AQ78" s="146">
        <f t="shared" si="4"/>
        <v>0</v>
      </c>
      <c r="AR78" s="146">
        <f t="shared" si="5"/>
        <v>0</v>
      </c>
      <c r="AS78" s="146">
        <f t="shared" si="6"/>
        <v>0</v>
      </c>
      <c r="AT78" s="42">
        <f t="shared" si="7"/>
        <v>0</v>
      </c>
    </row>
    <row r="79" spans="1:46" ht="48" customHeight="1">
      <c r="A79" s="18" t="s">
        <v>167</v>
      </c>
      <c r="B79" s="84" t="s">
        <v>168</v>
      </c>
      <c r="C79" s="64" t="s">
        <v>39</v>
      </c>
      <c r="D79" s="36">
        <v>0</v>
      </c>
      <c r="E79" s="67">
        <v>0</v>
      </c>
      <c r="F79" s="36">
        <f>3!N78</f>
        <v>0</v>
      </c>
      <c r="G79" s="67">
        <v>0</v>
      </c>
      <c r="H79" s="67">
        <v>0</v>
      </c>
      <c r="I79" s="20">
        <f>6!G79</f>
        <v>0</v>
      </c>
      <c r="J79" s="67">
        <v>0</v>
      </c>
      <c r="K79" s="144">
        <f>7!Q79</f>
        <v>0</v>
      </c>
      <c r="L79" s="146">
        <v>0</v>
      </c>
      <c r="M79" s="36">
        <f>3!O78</f>
        <v>0</v>
      </c>
      <c r="N79" s="146">
        <v>0</v>
      </c>
      <c r="O79" s="146">
        <v>0</v>
      </c>
      <c r="P79" s="20">
        <f>6!M79</f>
        <v>0</v>
      </c>
      <c r="Q79" s="146">
        <v>0</v>
      </c>
      <c r="R79" s="144">
        <f>7!X79</f>
        <v>0</v>
      </c>
      <c r="S79" s="146">
        <v>0</v>
      </c>
      <c r="T79" s="36">
        <f>3!P78</f>
        <v>0</v>
      </c>
      <c r="U79" s="146">
        <v>0</v>
      </c>
      <c r="V79" s="146">
        <v>0</v>
      </c>
      <c r="W79" s="20">
        <f>6!S79</f>
        <v>0</v>
      </c>
      <c r="X79" s="146">
        <v>0</v>
      </c>
      <c r="Y79" s="144">
        <f>7!AE79</f>
        <v>0</v>
      </c>
      <c r="Z79" s="146">
        <v>0</v>
      </c>
      <c r="AA79" s="36">
        <f>3!Q78</f>
        <v>0</v>
      </c>
      <c r="AB79" s="146">
        <v>0</v>
      </c>
      <c r="AC79" s="146">
        <v>0</v>
      </c>
      <c r="AD79" s="20">
        <f>6!Y79</f>
        <v>0</v>
      </c>
      <c r="AE79" s="146">
        <v>0</v>
      </c>
      <c r="AF79" s="144">
        <f>7!AL79</f>
        <v>0</v>
      </c>
      <c r="AG79" s="146">
        <v>0</v>
      </c>
      <c r="AH79" s="36">
        <f>3!R78</f>
        <v>0</v>
      </c>
      <c r="AI79" s="146">
        <v>0</v>
      </c>
      <c r="AJ79" s="146">
        <v>0</v>
      </c>
      <c r="AK79" s="20">
        <f>6!AE79</f>
        <v>0</v>
      </c>
      <c r="AL79" s="146">
        <v>0</v>
      </c>
      <c r="AM79" s="144">
        <f>7!AS79</f>
        <v>0</v>
      </c>
      <c r="AN79" s="146">
        <f aca="true" t="shared" si="8" ref="AN79:AN91">E79+L79+S79+Z79+AG79</f>
        <v>0</v>
      </c>
      <c r="AO79" s="36">
        <f aca="true" t="shared" si="9" ref="AO79:AO90">F79+M79+T79+AA79+AH79</f>
        <v>0</v>
      </c>
      <c r="AP79" s="146">
        <f aca="true" t="shared" si="10" ref="AP79:AP91">G79+N79+U79+AB79+AI79</f>
        <v>0</v>
      </c>
      <c r="AQ79" s="146">
        <f aca="true" t="shared" si="11" ref="AQ79:AQ91">H79+O79+V79+AC79+AJ79</f>
        <v>0</v>
      </c>
      <c r="AR79" s="146">
        <f aca="true" t="shared" si="12" ref="AR79:AR91">I79+P79+W79+AD79+AK79</f>
        <v>0</v>
      </c>
      <c r="AS79" s="146">
        <f aca="true" t="shared" si="13" ref="AS79:AS91">J79+Q79+X79+AE79+AL79</f>
        <v>0</v>
      </c>
      <c r="AT79" s="42">
        <f aca="true" t="shared" si="14" ref="AT79:AT91">K79+R79+Y79+AF79+AM79</f>
        <v>0</v>
      </c>
    </row>
    <row r="80" spans="1:46" ht="15.75">
      <c r="A80" s="18" t="s">
        <v>169</v>
      </c>
      <c r="B80" s="31" t="s">
        <v>170</v>
      </c>
      <c r="C80" s="64" t="s">
        <v>39</v>
      </c>
      <c r="D80" s="36">
        <v>1.4483333333333335</v>
      </c>
      <c r="E80" s="67">
        <v>0</v>
      </c>
      <c r="F80" s="36">
        <f>3!N79</f>
        <v>0</v>
      </c>
      <c r="G80" s="67">
        <v>0</v>
      </c>
      <c r="H80" s="67">
        <v>0</v>
      </c>
      <c r="I80" s="20">
        <f>6!G80</f>
        <v>0</v>
      </c>
      <c r="J80" s="67">
        <v>0</v>
      </c>
      <c r="K80" s="144">
        <f>7!Q80</f>
        <v>0</v>
      </c>
      <c r="L80" s="146">
        <v>0</v>
      </c>
      <c r="M80" s="36">
        <f>3!O79</f>
        <v>1.4483333333333335</v>
      </c>
      <c r="N80" s="146">
        <v>0</v>
      </c>
      <c r="O80" s="146">
        <v>0</v>
      </c>
      <c r="P80" s="20">
        <f>6!M80</f>
        <v>0</v>
      </c>
      <c r="Q80" s="146">
        <v>0</v>
      </c>
      <c r="R80" s="144">
        <f>7!X80</f>
        <v>2</v>
      </c>
      <c r="S80" s="146">
        <v>0</v>
      </c>
      <c r="T80" s="36">
        <f>3!P79</f>
        <v>0</v>
      </c>
      <c r="U80" s="146">
        <v>0</v>
      </c>
      <c r="V80" s="146">
        <v>0</v>
      </c>
      <c r="W80" s="20">
        <f>6!S80</f>
        <v>0</v>
      </c>
      <c r="X80" s="146">
        <v>0</v>
      </c>
      <c r="Y80" s="144">
        <f>7!AE80</f>
        <v>0</v>
      </c>
      <c r="Z80" s="146">
        <v>0</v>
      </c>
      <c r="AA80" s="36">
        <f>3!Q79</f>
        <v>0</v>
      </c>
      <c r="AB80" s="146">
        <v>0</v>
      </c>
      <c r="AC80" s="146">
        <v>0</v>
      </c>
      <c r="AD80" s="20">
        <f>6!Y80</f>
        <v>0</v>
      </c>
      <c r="AE80" s="146">
        <v>0</v>
      </c>
      <c r="AF80" s="144">
        <f>7!AL80</f>
        <v>0</v>
      </c>
      <c r="AG80" s="146">
        <v>0</v>
      </c>
      <c r="AH80" s="36">
        <f>3!R79</f>
        <v>0</v>
      </c>
      <c r="AI80" s="146">
        <v>0</v>
      </c>
      <c r="AJ80" s="146">
        <v>0</v>
      </c>
      <c r="AK80" s="20">
        <f>6!AE80</f>
        <v>0</v>
      </c>
      <c r="AL80" s="146">
        <v>0</v>
      </c>
      <c r="AM80" s="144">
        <f>7!AS80</f>
        <v>0</v>
      </c>
      <c r="AN80" s="146">
        <f t="shared" si="8"/>
        <v>0</v>
      </c>
      <c r="AO80" s="36">
        <f t="shared" si="9"/>
        <v>1.4483333333333335</v>
      </c>
      <c r="AP80" s="146">
        <f t="shared" si="10"/>
        <v>0</v>
      </c>
      <c r="AQ80" s="146">
        <f t="shared" si="11"/>
        <v>0</v>
      </c>
      <c r="AR80" s="146">
        <f t="shared" si="12"/>
        <v>0</v>
      </c>
      <c r="AS80" s="146">
        <f t="shared" si="13"/>
        <v>0</v>
      </c>
      <c r="AT80" s="42">
        <f t="shared" si="14"/>
        <v>2</v>
      </c>
    </row>
    <row r="81" spans="1:46" ht="15.75">
      <c r="A81" s="18" t="s">
        <v>171</v>
      </c>
      <c r="B81" s="31" t="s">
        <v>172</v>
      </c>
      <c r="C81" s="64" t="s">
        <v>39</v>
      </c>
      <c r="D81" s="36">
        <v>7.73</v>
      </c>
      <c r="E81" s="67">
        <v>0</v>
      </c>
      <c r="F81" s="36">
        <f>3!N80</f>
        <v>0</v>
      </c>
      <c r="G81" s="67">
        <v>0</v>
      </c>
      <c r="H81" s="67">
        <v>0</v>
      </c>
      <c r="I81" s="20">
        <f>6!G81</f>
        <v>0</v>
      </c>
      <c r="J81" s="67">
        <v>0</v>
      </c>
      <c r="K81" s="144">
        <f>7!Q81</f>
        <v>0</v>
      </c>
      <c r="L81" s="146">
        <v>0</v>
      </c>
      <c r="M81" s="36">
        <f>3!O80</f>
        <v>0</v>
      </c>
      <c r="N81" s="146">
        <v>0</v>
      </c>
      <c r="O81" s="146">
        <v>0</v>
      </c>
      <c r="P81" s="20">
        <f>6!M81</f>
        <v>0</v>
      </c>
      <c r="Q81" s="146">
        <v>0</v>
      </c>
      <c r="R81" s="144">
        <f>7!X81</f>
        <v>0</v>
      </c>
      <c r="S81" s="146">
        <v>0</v>
      </c>
      <c r="T81" s="36">
        <f>3!P80</f>
        <v>0</v>
      </c>
      <c r="U81" s="146">
        <v>0</v>
      </c>
      <c r="V81" s="146">
        <v>0</v>
      </c>
      <c r="W81" s="20">
        <f>6!S81</f>
        <v>0</v>
      </c>
      <c r="X81" s="146">
        <v>0</v>
      </c>
      <c r="Y81" s="144">
        <f>7!AE81</f>
        <v>0</v>
      </c>
      <c r="Z81" s="146">
        <v>0</v>
      </c>
      <c r="AA81" s="36">
        <f>3!Q80</f>
        <v>8.360768000000002</v>
      </c>
      <c r="AB81" s="146">
        <v>0</v>
      </c>
      <c r="AC81" s="146">
        <v>0</v>
      </c>
      <c r="AD81" s="20">
        <f>6!Y81</f>
        <v>0</v>
      </c>
      <c r="AE81" s="146">
        <v>0</v>
      </c>
      <c r="AF81" s="144">
        <f>7!AL81</f>
        <v>5</v>
      </c>
      <c r="AG81" s="146">
        <v>0</v>
      </c>
      <c r="AH81" s="36">
        <f>3!R80</f>
        <v>0</v>
      </c>
      <c r="AI81" s="146">
        <v>0</v>
      </c>
      <c r="AJ81" s="146">
        <v>0</v>
      </c>
      <c r="AK81" s="20">
        <f>6!AE81</f>
        <v>0</v>
      </c>
      <c r="AL81" s="146">
        <v>0</v>
      </c>
      <c r="AM81" s="144">
        <f>7!AS81</f>
        <v>0</v>
      </c>
      <c r="AN81" s="146">
        <f t="shared" si="8"/>
        <v>0</v>
      </c>
      <c r="AO81" s="36">
        <f t="shared" si="9"/>
        <v>8.360768000000002</v>
      </c>
      <c r="AP81" s="146">
        <f t="shared" si="10"/>
        <v>0</v>
      </c>
      <c r="AQ81" s="146">
        <f t="shared" si="11"/>
        <v>0</v>
      </c>
      <c r="AR81" s="146">
        <f t="shared" si="12"/>
        <v>0</v>
      </c>
      <c r="AS81" s="146">
        <f t="shared" si="13"/>
        <v>0</v>
      </c>
      <c r="AT81" s="42">
        <f t="shared" si="14"/>
        <v>5</v>
      </c>
    </row>
    <row r="82" spans="1:46" ht="31.5">
      <c r="A82" s="18" t="s">
        <v>173</v>
      </c>
      <c r="B82" s="31" t="s">
        <v>174</v>
      </c>
      <c r="C82" s="64" t="s">
        <v>39</v>
      </c>
      <c r="D82" s="36">
        <v>13.14795</v>
      </c>
      <c r="E82" s="67">
        <v>0</v>
      </c>
      <c r="F82" s="36">
        <f>3!N81</f>
        <v>0</v>
      </c>
      <c r="G82" s="67">
        <v>0</v>
      </c>
      <c r="H82" s="67">
        <v>0</v>
      </c>
      <c r="I82" s="20">
        <f>6!G82</f>
        <v>0</v>
      </c>
      <c r="J82" s="67">
        <v>0</v>
      </c>
      <c r="K82" s="144">
        <f>7!Q82</f>
        <v>0</v>
      </c>
      <c r="L82" s="146">
        <v>0</v>
      </c>
      <c r="M82" s="36">
        <f>3!O81</f>
        <v>0</v>
      </c>
      <c r="N82" s="146">
        <v>0</v>
      </c>
      <c r="O82" s="146">
        <v>0</v>
      </c>
      <c r="P82" s="20">
        <f>6!M82</f>
        <v>0</v>
      </c>
      <c r="Q82" s="146">
        <v>0</v>
      </c>
      <c r="R82" s="144">
        <f>7!X82</f>
        <v>0</v>
      </c>
      <c r="S82" s="146">
        <v>0</v>
      </c>
      <c r="T82" s="36">
        <f>3!P81</f>
        <v>0</v>
      </c>
      <c r="U82" s="146">
        <v>0</v>
      </c>
      <c r="V82" s="146">
        <v>0</v>
      </c>
      <c r="W82" s="20">
        <f>6!S82</f>
        <v>0</v>
      </c>
      <c r="X82" s="146">
        <v>0</v>
      </c>
      <c r="Y82" s="144">
        <f>7!AE82</f>
        <v>0</v>
      </c>
      <c r="Z82" s="146">
        <v>0</v>
      </c>
      <c r="AA82" s="36">
        <f>3!Q81</f>
        <v>0</v>
      </c>
      <c r="AB82" s="146">
        <v>0</v>
      </c>
      <c r="AC82" s="146">
        <v>0</v>
      </c>
      <c r="AD82" s="20">
        <f>6!Y82</f>
        <v>0</v>
      </c>
      <c r="AE82" s="146">
        <v>0</v>
      </c>
      <c r="AF82" s="144">
        <f>7!AL82</f>
        <v>0</v>
      </c>
      <c r="AG82" s="146">
        <v>0</v>
      </c>
      <c r="AH82" s="36">
        <f>3!R81</f>
        <v>14.7896556288</v>
      </c>
      <c r="AI82" s="146">
        <v>0</v>
      </c>
      <c r="AJ82" s="146">
        <v>0</v>
      </c>
      <c r="AK82" s="20">
        <f>6!AE82</f>
        <v>0</v>
      </c>
      <c r="AL82" s="146">
        <v>0</v>
      </c>
      <c r="AM82" s="144">
        <f>7!AS82</f>
        <v>7</v>
      </c>
      <c r="AN82" s="146">
        <f t="shared" si="8"/>
        <v>0</v>
      </c>
      <c r="AO82" s="36">
        <f t="shared" si="9"/>
        <v>14.7896556288</v>
      </c>
      <c r="AP82" s="146">
        <f t="shared" si="10"/>
        <v>0</v>
      </c>
      <c r="AQ82" s="146">
        <f t="shared" si="11"/>
        <v>0</v>
      </c>
      <c r="AR82" s="146">
        <f t="shared" si="12"/>
        <v>0</v>
      </c>
      <c r="AS82" s="146">
        <f t="shared" si="13"/>
        <v>0</v>
      </c>
      <c r="AT82" s="42">
        <f t="shared" si="14"/>
        <v>7</v>
      </c>
    </row>
    <row r="83" spans="1:46" ht="31.5" customHeight="1">
      <c r="A83" s="18" t="s">
        <v>175</v>
      </c>
      <c r="B83" s="85" t="s">
        <v>176</v>
      </c>
      <c r="C83" s="64" t="s">
        <v>39</v>
      </c>
      <c r="D83" s="36">
        <v>8.415833333333333</v>
      </c>
      <c r="E83" s="67">
        <v>0</v>
      </c>
      <c r="F83" s="36">
        <f>3!N82</f>
        <v>0</v>
      </c>
      <c r="G83" s="67">
        <v>0</v>
      </c>
      <c r="H83" s="67">
        <v>0</v>
      </c>
      <c r="I83" s="20">
        <f>6!G83</f>
        <v>0</v>
      </c>
      <c r="J83" s="67">
        <v>0</v>
      </c>
      <c r="K83" s="144">
        <f>7!Q83</f>
        <v>0</v>
      </c>
      <c r="L83" s="146">
        <v>0</v>
      </c>
      <c r="M83" s="36">
        <f>3!O82</f>
        <v>0</v>
      </c>
      <c r="N83" s="146">
        <v>0</v>
      </c>
      <c r="O83" s="146">
        <v>0</v>
      </c>
      <c r="P83" s="20">
        <f>6!M83</f>
        <v>0</v>
      </c>
      <c r="Q83" s="146">
        <v>0</v>
      </c>
      <c r="R83" s="144">
        <f>7!X83</f>
        <v>0</v>
      </c>
      <c r="S83" s="146">
        <v>0</v>
      </c>
      <c r="T83" s="36">
        <f>3!P82</f>
        <v>9.466667946666668</v>
      </c>
      <c r="U83" s="146">
        <v>0</v>
      </c>
      <c r="V83" s="146">
        <v>0</v>
      </c>
      <c r="W83" s="20">
        <f>6!S83</f>
        <v>0</v>
      </c>
      <c r="X83" s="146">
        <v>0</v>
      </c>
      <c r="Y83" s="144">
        <f>7!AE83</f>
        <v>2</v>
      </c>
      <c r="Z83" s="146">
        <v>0</v>
      </c>
      <c r="AA83" s="36">
        <f>3!Q82</f>
        <v>0</v>
      </c>
      <c r="AB83" s="146">
        <v>0</v>
      </c>
      <c r="AC83" s="146">
        <v>0</v>
      </c>
      <c r="AD83" s="20">
        <f>6!Y83</f>
        <v>0</v>
      </c>
      <c r="AE83" s="146">
        <v>0</v>
      </c>
      <c r="AF83" s="144">
        <f>7!AL83</f>
        <v>0</v>
      </c>
      <c r="AG83" s="146">
        <v>0</v>
      </c>
      <c r="AH83" s="36">
        <f>3!R82</f>
        <v>0</v>
      </c>
      <c r="AI83" s="146">
        <v>0</v>
      </c>
      <c r="AJ83" s="146">
        <v>0</v>
      </c>
      <c r="AK83" s="20">
        <f>6!AE83</f>
        <v>0</v>
      </c>
      <c r="AL83" s="146">
        <v>0</v>
      </c>
      <c r="AM83" s="144">
        <f>7!AS83</f>
        <v>0</v>
      </c>
      <c r="AN83" s="146">
        <f t="shared" si="8"/>
        <v>0</v>
      </c>
      <c r="AO83" s="36">
        <f t="shared" si="9"/>
        <v>9.466667946666668</v>
      </c>
      <c r="AP83" s="146">
        <f t="shared" si="10"/>
        <v>0</v>
      </c>
      <c r="AQ83" s="146">
        <f t="shared" si="11"/>
        <v>0</v>
      </c>
      <c r="AR83" s="146">
        <f t="shared" si="12"/>
        <v>0</v>
      </c>
      <c r="AS83" s="146">
        <f t="shared" si="13"/>
        <v>0</v>
      </c>
      <c r="AT83" s="42">
        <f t="shared" si="14"/>
        <v>2</v>
      </c>
    </row>
    <row r="84" spans="1:46" ht="31.5" customHeight="1">
      <c r="A84" s="18" t="s">
        <v>177</v>
      </c>
      <c r="B84" s="85" t="s">
        <v>178</v>
      </c>
      <c r="C84" s="64" t="s">
        <v>39</v>
      </c>
      <c r="D84" s="36">
        <v>15.1809</v>
      </c>
      <c r="E84" s="67">
        <v>0</v>
      </c>
      <c r="F84" s="36">
        <f>3!N83</f>
        <v>0</v>
      </c>
      <c r="G84" s="67">
        <v>0</v>
      </c>
      <c r="H84" s="67">
        <v>0</v>
      </c>
      <c r="I84" s="20">
        <f>6!G84</f>
        <v>0</v>
      </c>
      <c r="J84" s="67">
        <v>0</v>
      </c>
      <c r="K84" s="144">
        <f>7!Q84</f>
        <v>0</v>
      </c>
      <c r="L84" s="146">
        <v>0</v>
      </c>
      <c r="M84" s="36">
        <f>3!O83</f>
        <v>0</v>
      </c>
      <c r="N84" s="146">
        <v>0</v>
      </c>
      <c r="O84" s="146">
        <v>0</v>
      </c>
      <c r="P84" s="20">
        <f>6!M84</f>
        <v>0</v>
      </c>
      <c r="Q84" s="146">
        <v>0</v>
      </c>
      <c r="R84" s="144">
        <f>7!X84</f>
        <v>0</v>
      </c>
      <c r="S84" s="146">
        <v>0</v>
      </c>
      <c r="T84" s="36">
        <f>3!P83</f>
        <v>15.788136</v>
      </c>
      <c r="U84" s="146">
        <v>0</v>
      </c>
      <c r="V84" s="146">
        <v>0</v>
      </c>
      <c r="W84" s="20">
        <f>6!S84</f>
        <v>0</v>
      </c>
      <c r="X84" s="146">
        <v>0</v>
      </c>
      <c r="Y84" s="144">
        <f>7!AE84</f>
        <v>10</v>
      </c>
      <c r="Z84" s="146">
        <v>0</v>
      </c>
      <c r="AA84" s="36">
        <f>3!Q83</f>
        <v>0</v>
      </c>
      <c r="AB84" s="146">
        <v>0</v>
      </c>
      <c r="AC84" s="146">
        <v>0</v>
      </c>
      <c r="AD84" s="20">
        <f>6!Y84</f>
        <v>0</v>
      </c>
      <c r="AE84" s="146">
        <v>0</v>
      </c>
      <c r="AF84" s="144">
        <f>7!AL84</f>
        <v>0</v>
      </c>
      <c r="AG84" s="146">
        <v>0</v>
      </c>
      <c r="AH84" s="36">
        <f>3!R83</f>
        <v>0</v>
      </c>
      <c r="AI84" s="146">
        <v>0</v>
      </c>
      <c r="AJ84" s="146">
        <v>0</v>
      </c>
      <c r="AK84" s="20">
        <f>6!AE84</f>
        <v>0</v>
      </c>
      <c r="AL84" s="146">
        <v>0</v>
      </c>
      <c r="AM84" s="144">
        <f>7!AS84</f>
        <v>0</v>
      </c>
      <c r="AN84" s="146">
        <f t="shared" si="8"/>
        <v>0</v>
      </c>
      <c r="AO84" s="36">
        <f t="shared" si="9"/>
        <v>15.788136</v>
      </c>
      <c r="AP84" s="146">
        <f t="shared" si="10"/>
        <v>0</v>
      </c>
      <c r="AQ84" s="146">
        <f t="shared" si="11"/>
        <v>0</v>
      </c>
      <c r="AR84" s="146">
        <f t="shared" si="12"/>
        <v>0</v>
      </c>
      <c r="AS84" s="146">
        <f t="shared" si="13"/>
        <v>0</v>
      </c>
      <c r="AT84" s="42">
        <f t="shared" si="14"/>
        <v>10</v>
      </c>
    </row>
    <row r="85" spans="1:46" ht="16.5" customHeight="1">
      <c r="A85" s="18" t="s">
        <v>179</v>
      </c>
      <c r="B85" s="31" t="s">
        <v>180</v>
      </c>
      <c r="C85" s="64" t="s">
        <v>39</v>
      </c>
      <c r="D85" s="36">
        <v>8.528625</v>
      </c>
      <c r="E85" s="67">
        <v>0</v>
      </c>
      <c r="F85" s="36">
        <f>3!N84</f>
        <v>0</v>
      </c>
      <c r="G85" s="67">
        <v>0</v>
      </c>
      <c r="H85" s="67">
        <v>0</v>
      </c>
      <c r="I85" s="20">
        <f>6!G85</f>
        <v>0</v>
      </c>
      <c r="J85" s="67">
        <v>0</v>
      </c>
      <c r="K85" s="144">
        <f>7!Q85</f>
        <v>0</v>
      </c>
      <c r="L85" s="146">
        <v>0</v>
      </c>
      <c r="M85" s="36">
        <f>3!O84</f>
        <v>8.528625</v>
      </c>
      <c r="N85" s="146">
        <v>0</v>
      </c>
      <c r="O85" s="146">
        <v>0</v>
      </c>
      <c r="P85" s="20">
        <f>6!M85</f>
        <v>0</v>
      </c>
      <c r="Q85" s="146">
        <v>0</v>
      </c>
      <c r="R85" s="144">
        <f>7!X85</f>
        <v>1</v>
      </c>
      <c r="S85" s="146">
        <v>0</v>
      </c>
      <c r="T85" s="36">
        <f>3!P84</f>
        <v>0</v>
      </c>
      <c r="U85" s="146">
        <v>0</v>
      </c>
      <c r="V85" s="146">
        <v>0</v>
      </c>
      <c r="W85" s="20">
        <f>6!S85</f>
        <v>0</v>
      </c>
      <c r="X85" s="146">
        <v>0</v>
      </c>
      <c r="Y85" s="144">
        <f>7!AE85</f>
        <v>0</v>
      </c>
      <c r="Z85" s="146">
        <v>0</v>
      </c>
      <c r="AA85" s="36">
        <f>3!Q84</f>
        <v>0</v>
      </c>
      <c r="AB85" s="146">
        <v>0</v>
      </c>
      <c r="AC85" s="146">
        <v>0</v>
      </c>
      <c r="AD85" s="20">
        <f>6!Y85</f>
        <v>0</v>
      </c>
      <c r="AE85" s="146">
        <v>0</v>
      </c>
      <c r="AF85" s="144">
        <f>7!AL85</f>
        <v>0</v>
      </c>
      <c r="AG85" s="146">
        <v>0</v>
      </c>
      <c r="AH85" s="36">
        <f>3!R84</f>
        <v>0</v>
      </c>
      <c r="AI85" s="146">
        <v>0</v>
      </c>
      <c r="AJ85" s="146">
        <v>0</v>
      </c>
      <c r="AK85" s="20">
        <f>6!AE85</f>
        <v>0</v>
      </c>
      <c r="AL85" s="146">
        <v>0</v>
      </c>
      <c r="AM85" s="144">
        <f>7!AS85</f>
        <v>0</v>
      </c>
      <c r="AN85" s="146">
        <f t="shared" si="8"/>
        <v>0</v>
      </c>
      <c r="AO85" s="36">
        <f t="shared" si="9"/>
        <v>8.528625</v>
      </c>
      <c r="AP85" s="146">
        <f t="shared" si="10"/>
        <v>0</v>
      </c>
      <c r="AQ85" s="146">
        <f t="shared" si="11"/>
        <v>0</v>
      </c>
      <c r="AR85" s="146">
        <f t="shared" si="12"/>
        <v>0</v>
      </c>
      <c r="AS85" s="146">
        <f t="shared" si="13"/>
        <v>0</v>
      </c>
      <c r="AT85" s="42">
        <f t="shared" si="14"/>
        <v>1</v>
      </c>
    </row>
    <row r="86" spans="1:46" ht="16.5" customHeight="1">
      <c r="A86" s="18" t="s">
        <v>181</v>
      </c>
      <c r="B86" s="31" t="s">
        <v>182</v>
      </c>
      <c r="C86" s="64" t="s">
        <v>39</v>
      </c>
      <c r="D86" s="36">
        <v>0.525</v>
      </c>
      <c r="E86" s="67">
        <v>0</v>
      </c>
      <c r="F86" s="36">
        <f>3!N85</f>
        <v>0</v>
      </c>
      <c r="G86" s="67">
        <v>0</v>
      </c>
      <c r="H86" s="67">
        <v>0</v>
      </c>
      <c r="I86" s="20">
        <f>6!G86</f>
        <v>0</v>
      </c>
      <c r="J86" s="67">
        <v>0</v>
      </c>
      <c r="K86" s="144">
        <f>7!Q86</f>
        <v>0</v>
      </c>
      <c r="L86" s="146">
        <v>0</v>
      </c>
      <c r="M86" s="36">
        <f>3!O85</f>
        <v>0.525</v>
      </c>
      <c r="N86" s="146">
        <v>0</v>
      </c>
      <c r="O86" s="146">
        <v>0</v>
      </c>
      <c r="P86" s="20">
        <f>6!M86</f>
        <v>0</v>
      </c>
      <c r="Q86" s="146">
        <v>0</v>
      </c>
      <c r="R86" s="144">
        <f>7!X86</f>
        <v>1</v>
      </c>
      <c r="S86" s="146">
        <v>0</v>
      </c>
      <c r="T86" s="36">
        <f>3!P85</f>
        <v>0</v>
      </c>
      <c r="U86" s="146">
        <v>0</v>
      </c>
      <c r="V86" s="146">
        <v>0</v>
      </c>
      <c r="W86" s="20">
        <f>6!S86</f>
        <v>0</v>
      </c>
      <c r="X86" s="146">
        <v>0</v>
      </c>
      <c r="Y86" s="144">
        <f>7!AE86</f>
        <v>0</v>
      </c>
      <c r="Z86" s="146">
        <v>0</v>
      </c>
      <c r="AA86" s="36">
        <f>3!Q85</f>
        <v>0</v>
      </c>
      <c r="AB86" s="146">
        <v>0</v>
      </c>
      <c r="AC86" s="146">
        <v>0</v>
      </c>
      <c r="AD86" s="20">
        <f>6!Y86</f>
        <v>0</v>
      </c>
      <c r="AE86" s="146">
        <v>0</v>
      </c>
      <c r="AF86" s="144">
        <f>7!AL86</f>
        <v>0</v>
      </c>
      <c r="AG86" s="146">
        <v>0</v>
      </c>
      <c r="AH86" s="36">
        <f>3!R85</f>
        <v>0</v>
      </c>
      <c r="AI86" s="146">
        <v>0</v>
      </c>
      <c r="AJ86" s="146">
        <v>0</v>
      </c>
      <c r="AK86" s="20">
        <f>6!AE86</f>
        <v>0</v>
      </c>
      <c r="AL86" s="146">
        <v>0</v>
      </c>
      <c r="AM86" s="144">
        <f>7!AS86</f>
        <v>0</v>
      </c>
      <c r="AN86" s="146">
        <f t="shared" si="8"/>
        <v>0</v>
      </c>
      <c r="AO86" s="36">
        <f t="shared" si="9"/>
        <v>0.525</v>
      </c>
      <c r="AP86" s="146">
        <f t="shared" si="10"/>
        <v>0</v>
      </c>
      <c r="AQ86" s="146">
        <f t="shared" si="11"/>
        <v>0</v>
      </c>
      <c r="AR86" s="146">
        <f t="shared" si="12"/>
        <v>0</v>
      </c>
      <c r="AS86" s="146">
        <f t="shared" si="13"/>
        <v>0</v>
      </c>
      <c r="AT86" s="42">
        <f t="shared" si="14"/>
        <v>1</v>
      </c>
    </row>
    <row r="87" spans="1:46" ht="18.75" customHeight="1">
      <c r="A87" s="18" t="s">
        <v>183</v>
      </c>
      <c r="B87" s="31" t="s">
        <v>184</v>
      </c>
      <c r="C87" s="64" t="s">
        <v>39</v>
      </c>
      <c r="D87" s="36">
        <v>6.666666666666667</v>
      </c>
      <c r="E87" s="67">
        <v>0</v>
      </c>
      <c r="F87" s="36">
        <f>3!N86</f>
        <v>0</v>
      </c>
      <c r="G87" s="67">
        <v>0</v>
      </c>
      <c r="H87" s="67">
        <v>0</v>
      </c>
      <c r="I87" s="20">
        <f>6!G87</f>
        <v>0</v>
      </c>
      <c r="J87" s="67">
        <v>0</v>
      </c>
      <c r="K87" s="144">
        <f>7!Q87</f>
        <v>0</v>
      </c>
      <c r="L87" s="146">
        <v>0</v>
      </c>
      <c r="M87" s="36">
        <f>3!O86</f>
        <v>7.2106666666666674</v>
      </c>
      <c r="N87" s="146">
        <v>0</v>
      </c>
      <c r="O87" s="146">
        <v>0</v>
      </c>
      <c r="P87" s="20">
        <f>6!M87</f>
        <v>0</v>
      </c>
      <c r="Q87" s="146">
        <v>0</v>
      </c>
      <c r="R87" s="144">
        <f>7!X87</f>
        <v>1</v>
      </c>
      <c r="S87" s="146">
        <v>0</v>
      </c>
      <c r="T87" s="36">
        <f>3!P86</f>
        <v>0</v>
      </c>
      <c r="U87" s="146">
        <v>0</v>
      </c>
      <c r="V87" s="146">
        <v>0</v>
      </c>
      <c r="W87" s="20">
        <f>6!S87</f>
        <v>0</v>
      </c>
      <c r="X87" s="146">
        <v>0</v>
      </c>
      <c r="Y87" s="144">
        <f>7!AE87</f>
        <v>0</v>
      </c>
      <c r="Z87" s="146">
        <v>0</v>
      </c>
      <c r="AA87" s="36">
        <f>3!Q86</f>
        <v>0</v>
      </c>
      <c r="AB87" s="146">
        <v>0</v>
      </c>
      <c r="AC87" s="146">
        <v>0</v>
      </c>
      <c r="AD87" s="20">
        <f>6!Y87</f>
        <v>0</v>
      </c>
      <c r="AE87" s="146">
        <v>0</v>
      </c>
      <c r="AF87" s="144">
        <f>7!AL87</f>
        <v>0</v>
      </c>
      <c r="AG87" s="146">
        <v>0</v>
      </c>
      <c r="AH87" s="36">
        <f>3!R86</f>
        <v>0</v>
      </c>
      <c r="AI87" s="146">
        <v>0</v>
      </c>
      <c r="AJ87" s="146">
        <v>0</v>
      </c>
      <c r="AK87" s="20">
        <f>6!AE87</f>
        <v>0</v>
      </c>
      <c r="AL87" s="146">
        <v>0</v>
      </c>
      <c r="AM87" s="144">
        <f>7!AS87</f>
        <v>0</v>
      </c>
      <c r="AN87" s="146">
        <f t="shared" si="8"/>
        <v>0</v>
      </c>
      <c r="AO87" s="36">
        <f t="shared" si="9"/>
        <v>7.2106666666666674</v>
      </c>
      <c r="AP87" s="146">
        <f t="shared" si="10"/>
        <v>0</v>
      </c>
      <c r="AQ87" s="146">
        <f t="shared" si="11"/>
        <v>0</v>
      </c>
      <c r="AR87" s="146">
        <f t="shared" si="12"/>
        <v>0</v>
      </c>
      <c r="AS87" s="146">
        <f t="shared" si="13"/>
        <v>0</v>
      </c>
      <c r="AT87" s="42">
        <f t="shared" si="14"/>
        <v>1</v>
      </c>
    </row>
    <row r="88" spans="1:46" ht="18" customHeight="1">
      <c r="A88" s="18" t="s">
        <v>185</v>
      </c>
      <c r="B88" s="31" t="s">
        <v>186</v>
      </c>
      <c r="C88" s="64" t="s">
        <v>39</v>
      </c>
      <c r="D88" s="36">
        <v>3.75</v>
      </c>
      <c r="E88" s="67">
        <v>0</v>
      </c>
      <c r="F88" s="36">
        <f>3!N87</f>
        <v>0</v>
      </c>
      <c r="G88" s="67">
        <v>0</v>
      </c>
      <c r="H88" s="67">
        <v>0</v>
      </c>
      <c r="I88" s="20">
        <f>6!G88</f>
        <v>0</v>
      </c>
      <c r="J88" s="67">
        <v>0</v>
      </c>
      <c r="K88" s="144">
        <f>7!Q88</f>
        <v>0</v>
      </c>
      <c r="L88" s="146">
        <v>0</v>
      </c>
      <c r="M88" s="36">
        <f>3!O87</f>
        <v>0</v>
      </c>
      <c r="N88" s="146">
        <v>0</v>
      </c>
      <c r="O88" s="146">
        <v>0</v>
      </c>
      <c r="P88" s="20">
        <f>6!M88</f>
        <v>0</v>
      </c>
      <c r="Q88" s="146">
        <v>0</v>
      </c>
      <c r="R88" s="144">
        <f>7!X88</f>
        <v>0</v>
      </c>
      <c r="S88" s="146">
        <v>0</v>
      </c>
      <c r="T88" s="36">
        <f>3!P87</f>
        <v>0</v>
      </c>
      <c r="U88" s="146">
        <v>0</v>
      </c>
      <c r="V88" s="146">
        <v>0</v>
      </c>
      <c r="W88" s="20">
        <f>6!S88</f>
        <v>0</v>
      </c>
      <c r="X88" s="146">
        <v>0</v>
      </c>
      <c r="Y88" s="144">
        <f>7!AE88</f>
        <v>0</v>
      </c>
      <c r="Z88" s="146">
        <v>0</v>
      </c>
      <c r="AA88" s="36">
        <f>3!Q87</f>
        <v>0</v>
      </c>
      <c r="AB88" s="146">
        <v>0</v>
      </c>
      <c r="AC88" s="146">
        <v>0</v>
      </c>
      <c r="AD88" s="20">
        <f>6!Y88</f>
        <v>0</v>
      </c>
      <c r="AE88" s="146">
        <v>0</v>
      </c>
      <c r="AF88" s="144">
        <f>7!AL88</f>
        <v>0</v>
      </c>
      <c r="AG88" s="146">
        <v>0</v>
      </c>
      <c r="AH88" s="36">
        <f>3!R87</f>
        <v>4.5624483840000005</v>
      </c>
      <c r="AI88" s="146">
        <v>0</v>
      </c>
      <c r="AJ88" s="146">
        <v>0</v>
      </c>
      <c r="AK88" s="20">
        <f>6!AE88</f>
        <v>0</v>
      </c>
      <c r="AL88" s="146">
        <v>0</v>
      </c>
      <c r="AM88" s="144">
        <f>7!AS88</f>
        <v>2</v>
      </c>
      <c r="AN88" s="146">
        <f t="shared" si="8"/>
        <v>0</v>
      </c>
      <c r="AO88" s="36">
        <f t="shared" si="9"/>
        <v>4.5624483840000005</v>
      </c>
      <c r="AP88" s="146">
        <f t="shared" si="10"/>
        <v>0</v>
      </c>
      <c r="AQ88" s="146">
        <f t="shared" si="11"/>
        <v>0</v>
      </c>
      <c r="AR88" s="146">
        <f t="shared" si="12"/>
        <v>0</v>
      </c>
      <c r="AS88" s="146">
        <f t="shared" si="13"/>
        <v>0</v>
      </c>
      <c r="AT88" s="42">
        <f t="shared" si="14"/>
        <v>2</v>
      </c>
    </row>
    <row r="89" spans="1:46" ht="26.25" customHeight="1">
      <c r="A89" s="18" t="s">
        <v>187</v>
      </c>
      <c r="B89" s="64" t="s">
        <v>188</v>
      </c>
      <c r="C89" s="64" t="s">
        <v>39</v>
      </c>
      <c r="D89" s="36">
        <v>0.5</v>
      </c>
      <c r="E89" s="67">
        <v>0</v>
      </c>
      <c r="F89" s="36">
        <f>3!N88</f>
        <v>0</v>
      </c>
      <c r="G89" s="67">
        <v>0</v>
      </c>
      <c r="H89" s="67">
        <v>0</v>
      </c>
      <c r="I89" s="20">
        <f>6!G89</f>
        <v>0</v>
      </c>
      <c r="J89" s="67">
        <v>0</v>
      </c>
      <c r="K89" s="144">
        <f>7!Q89</f>
        <v>0</v>
      </c>
      <c r="L89" s="146">
        <v>0</v>
      </c>
      <c r="M89" s="36">
        <f>3!O88</f>
        <v>0.5408000000000001</v>
      </c>
      <c r="N89" s="146">
        <v>0</v>
      </c>
      <c r="O89" s="146">
        <v>0</v>
      </c>
      <c r="P89" s="20">
        <f>6!M89</f>
        <v>0</v>
      </c>
      <c r="Q89" s="146">
        <v>0</v>
      </c>
      <c r="R89" s="144">
        <f>7!X89</f>
        <v>1</v>
      </c>
      <c r="S89" s="146">
        <v>0</v>
      </c>
      <c r="T89" s="36">
        <f>3!P88</f>
        <v>0</v>
      </c>
      <c r="U89" s="146">
        <v>0</v>
      </c>
      <c r="V89" s="146">
        <v>0</v>
      </c>
      <c r="W89" s="20">
        <f>6!S89</f>
        <v>0</v>
      </c>
      <c r="X89" s="146">
        <v>0</v>
      </c>
      <c r="Y89" s="144">
        <f>7!AE89</f>
        <v>0</v>
      </c>
      <c r="Z89" s="146">
        <v>0</v>
      </c>
      <c r="AA89" s="36">
        <f>3!Q88</f>
        <v>0</v>
      </c>
      <c r="AB89" s="146">
        <v>0</v>
      </c>
      <c r="AC89" s="146">
        <v>0</v>
      </c>
      <c r="AD89" s="20">
        <f>6!Y89</f>
        <v>0</v>
      </c>
      <c r="AE89" s="146">
        <v>0</v>
      </c>
      <c r="AF89" s="144">
        <f>7!AL89</f>
        <v>0</v>
      </c>
      <c r="AG89" s="146">
        <v>0</v>
      </c>
      <c r="AH89" s="36">
        <f>3!R88</f>
        <v>0</v>
      </c>
      <c r="AI89" s="146">
        <v>0</v>
      </c>
      <c r="AJ89" s="146">
        <v>0</v>
      </c>
      <c r="AK89" s="20">
        <f>6!AE89</f>
        <v>0</v>
      </c>
      <c r="AL89" s="146">
        <v>0</v>
      </c>
      <c r="AM89" s="144">
        <f>7!AS89</f>
        <v>0</v>
      </c>
      <c r="AN89" s="146">
        <f t="shared" si="8"/>
        <v>0</v>
      </c>
      <c r="AO89" s="36">
        <f t="shared" si="9"/>
        <v>0.5408000000000001</v>
      </c>
      <c r="AP89" s="146">
        <f t="shared" si="10"/>
        <v>0</v>
      </c>
      <c r="AQ89" s="146">
        <f t="shared" si="11"/>
        <v>0</v>
      </c>
      <c r="AR89" s="146">
        <f t="shared" si="12"/>
        <v>0</v>
      </c>
      <c r="AS89" s="146">
        <f t="shared" si="13"/>
        <v>0</v>
      </c>
      <c r="AT89" s="42">
        <f t="shared" si="14"/>
        <v>1</v>
      </c>
    </row>
    <row r="90" spans="1:46" ht="19.5" customHeight="1">
      <c r="A90" s="18" t="s">
        <v>189</v>
      </c>
      <c r="B90" s="64" t="s">
        <v>190</v>
      </c>
      <c r="C90" s="64" t="s">
        <v>39</v>
      </c>
      <c r="D90" s="36">
        <v>4.7908333333333335</v>
      </c>
      <c r="E90" s="67">
        <v>0</v>
      </c>
      <c r="F90" s="36">
        <f>3!N89</f>
        <v>0</v>
      </c>
      <c r="G90" s="67">
        <v>0</v>
      </c>
      <c r="H90" s="67">
        <v>0</v>
      </c>
      <c r="I90" s="20">
        <f>6!G90</f>
        <v>0</v>
      </c>
      <c r="J90" s="67">
        <v>0</v>
      </c>
      <c r="K90" s="144">
        <f>7!Q90</f>
        <v>0</v>
      </c>
      <c r="L90" s="146">
        <v>0</v>
      </c>
      <c r="M90" s="36">
        <f>3!O89</f>
        <v>0</v>
      </c>
      <c r="N90" s="146">
        <v>0</v>
      </c>
      <c r="O90" s="146">
        <v>0</v>
      </c>
      <c r="P90" s="20">
        <f>6!M90</f>
        <v>0</v>
      </c>
      <c r="Q90" s="146">
        <v>0</v>
      </c>
      <c r="R90" s="144">
        <f>7!X90</f>
        <v>0</v>
      </c>
      <c r="S90" s="146">
        <v>0</v>
      </c>
      <c r="T90" s="36">
        <f>3!P89</f>
        <v>5.389035946666667</v>
      </c>
      <c r="U90" s="146">
        <v>0</v>
      </c>
      <c r="V90" s="146">
        <v>0</v>
      </c>
      <c r="W90" s="20">
        <f>6!S90</f>
        <v>0</v>
      </c>
      <c r="X90" s="146">
        <v>0</v>
      </c>
      <c r="Y90" s="144">
        <f>7!AE90</f>
        <v>1</v>
      </c>
      <c r="Z90" s="146">
        <v>0</v>
      </c>
      <c r="AA90" s="36">
        <f>3!Q89</f>
        <v>0</v>
      </c>
      <c r="AB90" s="146">
        <v>0</v>
      </c>
      <c r="AC90" s="146">
        <v>0</v>
      </c>
      <c r="AD90" s="20">
        <f>6!Y90</f>
        <v>0</v>
      </c>
      <c r="AE90" s="146">
        <v>0</v>
      </c>
      <c r="AF90" s="144">
        <f>7!AL90</f>
        <v>0</v>
      </c>
      <c r="AG90" s="146">
        <v>0</v>
      </c>
      <c r="AH90" s="36">
        <f>3!R89</f>
        <v>0</v>
      </c>
      <c r="AI90" s="146">
        <v>0</v>
      </c>
      <c r="AJ90" s="146">
        <v>0</v>
      </c>
      <c r="AK90" s="20">
        <f>6!AE90</f>
        <v>0</v>
      </c>
      <c r="AL90" s="146">
        <v>0</v>
      </c>
      <c r="AM90" s="144">
        <f>7!AS90</f>
        <v>0</v>
      </c>
      <c r="AN90" s="146">
        <f t="shared" si="8"/>
        <v>0</v>
      </c>
      <c r="AO90" s="36">
        <f t="shared" si="9"/>
        <v>5.389035946666667</v>
      </c>
      <c r="AP90" s="146">
        <f t="shared" si="10"/>
        <v>0</v>
      </c>
      <c r="AQ90" s="146">
        <f t="shared" si="11"/>
        <v>0</v>
      </c>
      <c r="AR90" s="146">
        <f t="shared" si="12"/>
        <v>0</v>
      </c>
      <c r="AS90" s="146">
        <f t="shared" si="13"/>
        <v>0</v>
      </c>
      <c r="AT90" s="42">
        <f t="shared" si="14"/>
        <v>1</v>
      </c>
    </row>
    <row r="91" spans="1:46" ht="74.25" customHeight="1">
      <c r="A91" s="18" t="s">
        <v>191</v>
      </c>
      <c r="B91" s="64" t="s">
        <v>192</v>
      </c>
      <c r="C91" s="64" t="s">
        <v>39</v>
      </c>
      <c r="D91" s="36">
        <v>5.08155353</v>
      </c>
      <c r="E91" s="67">
        <v>0</v>
      </c>
      <c r="F91" s="169">
        <f>3!N90</f>
        <v>6.98</v>
      </c>
      <c r="G91" s="67">
        <v>0</v>
      </c>
      <c r="H91" s="67">
        <v>0</v>
      </c>
      <c r="I91" s="20">
        <f>6!G91</f>
        <v>0</v>
      </c>
      <c r="J91" s="67">
        <v>0</v>
      </c>
      <c r="K91" s="144">
        <f>7!Q91</f>
        <v>2</v>
      </c>
      <c r="L91" s="146">
        <v>0</v>
      </c>
      <c r="M91" s="36">
        <f>3!O90</f>
        <v>0</v>
      </c>
      <c r="N91" s="146">
        <v>0</v>
      </c>
      <c r="O91" s="146">
        <v>0</v>
      </c>
      <c r="P91" s="20">
        <f>6!M91</f>
        <v>0</v>
      </c>
      <c r="Q91" s="146">
        <v>0</v>
      </c>
      <c r="R91" s="144">
        <f>7!X91</f>
        <v>0</v>
      </c>
      <c r="S91" s="146">
        <v>0</v>
      </c>
      <c r="T91" s="36">
        <f>3!P90</f>
        <v>0</v>
      </c>
      <c r="U91" s="146">
        <v>0</v>
      </c>
      <c r="V91" s="146">
        <v>0</v>
      </c>
      <c r="W91" s="20">
        <f>6!S91</f>
        <v>0</v>
      </c>
      <c r="X91" s="146">
        <v>0</v>
      </c>
      <c r="Y91" s="144">
        <f>7!AE91</f>
        <v>0</v>
      </c>
      <c r="Z91" s="146">
        <v>0</v>
      </c>
      <c r="AA91" s="36">
        <f>3!Q90</f>
        <v>0</v>
      </c>
      <c r="AB91" s="146">
        <v>0</v>
      </c>
      <c r="AC91" s="146">
        <v>0</v>
      </c>
      <c r="AD91" s="20">
        <f>6!Y91</f>
        <v>0</v>
      </c>
      <c r="AE91" s="146">
        <v>0</v>
      </c>
      <c r="AF91" s="144">
        <f>7!AL91</f>
        <v>0</v>
      </c>
      <c r="AG91" s="146">
        <v>0</v>
      </c>
      <c r="AH91" s="36">
        <f>3!R90</f>
        <v>0</v>
      </c>
      <c r="AI91" s="146">
        <v>0</v>
      </c>
      <c r="AJ91" s="146">
        <v>0</v>
      </c>
      <c r="AK91" s="20">
        <f>6!AE91</f>
        <v>0</v>
      </c>
      <c r="AL91" s="146">
        <v>0</v>
      </c>
      <c r="AM91" s="144">
        <f>7!AS91</f>
        <v>0</v>
      </c>
      <c r="AN91" s="146">
        <f t="shared" si="8"/>
        <v>0</v>
      </c>
      <c r="AO91" s="169">
        <f>F91+M91+T91+AA91+AH91</f>
        <v>6.98</v>
      </c>
      <c r="AP91" s="146">
        <f t="shared" si="10"/>
        <v>0</v>
      </c>
      <c r="AQ91" s="146">
        <f t="shared" si="11"/>
        <v>0</v>
      </c>
      <c r="AR91" s="146">
        <f t="shared" si="12"/>
        <v>0</v>
      </c>
      <c r="AS91" s="146">
        <f t="shared" si="13"/>
        <v>0</v>
      </c>
      <c r="AT91" s="42">
        <f t="shared" si="14"/>
        <v>2</v>
      </c>
    </row>
    <row r="94" spans="2:6" s="26" customFormat="1" ht="15.75">
      <c r="B94" s="335"/>
      <c r="C94" s="335"/>
      <c r="D94" s="87"/>
      <c r="E94" s="73"/>
      <c r="F94" s="73"/>
    </row>
    <row r="95" spans="2:6" s="26" customFormat="1" ht="15">
      <c r="B95" s="73"/>
      <c r="C95" s="73"/>
      <c r="D95" s="73"/>
      <c r="E95" s="73"/>
      <c r="F95" s="73"/>
    </row>
    <row r="96" spans="2:6" s="26" customFormat="1" ht="15">
      <c r="B96" s="73"/>
      <c r="C96" s="73"/>
      <c r="D96" s="73"/>
      <c r="E96" s="73"/>
      <c r="F96" s="73"/>
    </row>
    <row r="97" spans="2:6" s="26" customFormat="1" ht="15">
      <c r="B97" s="73"/>
      <c r="C97" s="73"/>
      <c r="D97" s="73"/>
      <c r="E97" s="73"/>
      <c r="F97" s="73"/>
    </row>
    <row r="98" spans="2:6" s="26" customFormat="1" ht="15.75">
      <c r="B98" s="74"/>
      <c r="C98" s="74"/>
      <c r="D98" s="75"/>
      <c r="E98" s="73"/>
      <c r="F98" s="73"/>
    </row>
    <row r="99" spans="2:6" s="26" customFormat="1" ht="15">
      <c r="B99" s="73"/>
      <c r="C99" s="73"/>
      <c r="D99" s="73"/>
      <c r="E99" s="73"/>
      <c r="F99" s="73"/>
    </row>
  </sheetData>
  <sheetProtection/>
  <mergeCells count="33">
    <mergeCell ref="AG9:AM9"/>
    <mergeCell ref="AN9:AT9"/>
    <mergeCell ref="E8:AT8"/>
    <mergeCell ref="D8:D10"/>
    <mergeCell ref="E9:K9"/>
    <mergeCell ref="L9:R9"/>
    <mergeCell ref="S9:Y9"/>
    <mergeCell ref="B94:C94"/>
    <mergeCell ref="M11:R11"/>
    <mergeCell ref="T11:Y11"/>
    <mergeCell ref="AG10:AM10"/>
    <mergeCell ref="AH11:AM11"/>
    <mergeCell ref="AA11:AF11"/>
    <mergeCell ref="D11:D12"/>
    <mergeCell ref="F11:K11"/>
    <mergeCell ref="AO11:AT11"/>
    <mergeCell ref="S10:Y10"/>
    <mergeCell ref="AN10:AT10"/>
    <mergeCell ref="E10:K10"/>
    <mergeCell ref="L10:R10"/>
    <mergeCell ref="A7:K7"/>
    <mergeCell ref="A8:A12"/>
    <mergeCell ref="B8:B12"/>
    <mergeCell ref="C8:C12"/>
    <mergeCell ref="Z10:AF10"/>
    <mergeCell ref="Z9:AF9"/>
    <mergeCell ref="AQ1:AT1"/>
    <mergeCell ref="E2:AT2"/>
    <mergeCell ref="A4:AT4"/>
    <mergeCell ref="A5:AT5"/>
    <mergeCell ref="A6:AT6"/>
    <mergeCell ref="K1:AF1"/>
    <mergeCell ref="L3:M3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3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Решение об утверждении изменений, которые вносятся в ИП на 2020-2024 гг.</dc:title>
  <dc:subject/>
  <dc:creator>Golovina</dc:creator>
  <cp:keywords/>
  <dc:description/>
  <cp:lastModifiedBy>Polzavatel</cp:lastModifiedBy>
  <cp:lastPrinted>2021-08-19T12:07:19Z</cp:lastPrinted>
  <dcterms:created xsi:type="dcterms:W3CDTF">2021-07-28T11:17:16Z</dcterms:created>
  <dcterms:modified xsi:type="dcterms:W3CDTF">2021-09-21T12:06:41Z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XXJ7TYMEEKJ2-6351-181</vt:lpwstr>
  </property>
  <property fmtid="{D5CDD505-2E9C-101B-9397-08002B2CF9AE}" pid="4" name="_dlc_DocIdItemGu">
    <vt:lpwstr>8afb586d-c85f-4b72-9bf1-ec13d0c90fc7</vt:lpwstr>
  </property>
  <property fmtid="{D5CDD505-2E9C-101B-9397-08002B2CF9AE}" pid="5" name="_dlc_DocIdU">
    <vt:lpwstr>https://vip.gov.mari.ru/mecon/_layouts/DocIdRedir.aspx?ID=XXJ7TYMEEKJ2-6351-181, XXJ7TYMEEKJ2-6351-181</vt:lpwstr>
  </property>
  <property fmtid="{D5CDD505-2E9C-101B-9397-08002B2CF9AE}" pid="6" name="Пап">
    <vt:lpwstr>2021 год</vt:lpwstr>
  </property>
  <property fmtid="{D5CDD505-2E9C-101B-9397-08002B2CF9AE}" pid="7" name="Описан">
    <vt:lpwstr>Приказ от 17.08.2021 № 215</vt:lpwstr>
  </property>
</Properties>
</file>