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226" activeTab="2"/>
  </bookViews>
  <sheets>
    <sheet name="прил 1" sheetId="1" r:id="rId1"/>
    <sheet name="прил 2" sheetId="2" r:id="rId2"/>
    <sheet name="прил 3" sheetId="3" r:id="rId3"/>
  </sheets>
  <definedNames>
    <definedName name="_xlnm.Print_Titles" localSheetId="0">'прил 1'!$4:$6</definedName>
    <definedName name="_xlnm.Print_Titles" localSheetId="1">'прил 2'!$9:$11</definedName>
    <definedName name="_xlnm.Print_Titles" localSheetId="2">'прил 3'!$8:$10</definedName>
    <definedName name="_xlnm.Print_Area" localSheetId="2">'прил 3'!$A$1:$G$67</definedName>
  </definedNames>
  <calcPr fullCalcOnLoad="1"/>
</workbook>
</file>

<file path=xl/sharedStrings.xml><?xml version="1.0" encoding="utf-8"?>
<sst xmlns="http://schemas.openxmlformats.org/spreadsheetml/2006/main" count="542" uniqueCount="137">
  <si>
    <t>Код бюджетной классификации</t>
  </si>
  <si>
    <t>Наименование</t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</si>
  <si>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</si>
  <si>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</si>
  <si>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</si>
  <si>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БЕЗВОЗМЕЗДНЫЕ ПОСТУПЛЕНИЯ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</si>
  <si>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</si>
  <si>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</si>
  <si>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</si>
  <si>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</si>
  <si>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</si>
  <si>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</si>
  <si>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</si>
  <si>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</si>
  <si>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</si>
  <si>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</si>
  <si>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1 05 03010 01 0000 110</t>
  </si>
  <si>
    <t>1 06 00000 00 0000 000</t>
  </si>
  <si>
    <t>Налоги на имущество</t>
  </si>
  <si>
    <t>1 06 01000 10 0000 110</t>
  </si>
  <si>
    <t>Налог на имущество физических лиц</t>
  </si>
  <si>
    <t>1 06 06000 10 0000 110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</si>
  <si>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</si>
  <si>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</si>
  <si>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</si>
  <si>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</si>
  <si>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</si>
  <si>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</si>
  <si>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</si>
  <si>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 xml:space="preserve">1 14 00000 00 0000 000 </t>
  </si>
  <si>
    <t xml:space="preserve">Доходы от продажи материальных и нематериальных активов </t>
  </si>
  <si>
    <t>2 00 00000 00 0000 000</t>
  </si>
  <si>
    <t>В С Е Г О   Д О Х О Д О В</t>
  </si>
  <si>
    <t>Рз</t>
  </si>
  <si>
    <t>ЦС</t>
  </si>
  <si>
    <t>ВР</t>
  </si>
  <si>
    <t>Глава местной администрации</t>
  </si>
  <si>
    <t>Другие общегосударственные вопросы</t>
  </si>
  <si>
    <t>Выполнение других обязательств государства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</si>
  <si>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</si>
  <si>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</si>
  <si>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</si>
  <si>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>Коммунальное хозяйство</t>
  </si>
  <si>
    <t>Благоустройство</t>
  </si>
  <si>
    <t>Уличное освещение</t>
  </si>
  <si>
    <t>Озеленение</t>
  </si>
  <si>
    <t>В С Е Г О</t>
  </si>
  <si>
    <t>Вед</t>
  </si>
  <si>
    <t>ОБЩЕГОСУДАРСТВЕННЫЕ ВОПРОСЫ</t>
  </si>
  <si>
    <t>НАЦИОНАЛЬНАЯ ЭКОНОМИКА</t>
  </si>
  <si>
    <t>ЖИЛИЩНО-КОММУНАЛЬНОЕ ХОЗЯЙСТВО</t>
  </si>
  <si>
    <t>Налог на доходы физических лиц с доходов, полученных после осуществления деятельности физическими лицами, зарегистрированными в качестве индивидуальных предпринимателей, нотариусов занимающихся частной практикой, адвокатов, учредивших адвокатские конторы и других лиц, занимающихся частной практикой  в соответствии со статьей 227 НК РФ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</si>
  <si>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</si>
  <si>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</si>
  <si>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</si>
  <si>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</si>
  <si>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01</t>
  </si>
  <si>
    <t>000</t>
  </si>
  <si>
    <t>04</t>
  </si>
  <si>
    <t>НАЦИОНАЛЬНАЯ ОБОРОНА</t>
  </si>
  <si>
    <t>Мобилизационная и вневойсковая подготовка</t>
  </si>
  <si>
    <t>Водное хозяйство</t>
  </si>
  <si>
    <t>Мероприятия в области использования, охраны водных и гидротехнических сооружений</t>
  </si>
  <si>
    <t>13</t>
  </si>
  <si>
    <t>02</t>
  </si>
  <si>
    <t>03</t>
  </si>
  <si>
    <t>09</t>
  </si>
  <si>
    <t>06</t>
  </si>
  <si>
    <t>12</t>
  </si>
  <si>
    <t>05</t>
  </si>
  <si>
    <t>ПР</t>
  </si>
  <si>
    <t>00</t>
  </si>
  <si>
    <t>07</t>
  </si>
  <si>
    <t>Проведение выборов в представительный орган муниципального образования</t>
  </si>
  <si>
    <t>Мероприятия в области коммунального хозяйства</t>
  </si>
  <si>
    <t>Организация и содержание мест захоронения</t>
  </si>
  <si>
    <t>Пенсионное обеспечение</t>
  </si>
  <si>
    <t>Исполнено</t>
  </si>
  <si>
    <t>Налоговые доходы</t>
  </si>
  <si>
    <t>Неналоговые доходы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</si>
  <si>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</si>
  <si>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</si>
  <si>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</si>
  <si>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</si>
  <si>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</si>
  <si>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</si>
  <si>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Закупка товаров, работ и услуг для государственных (муниципальных) нужд</t>
  </si>
  <si>
    <t>0000000000</t>
  </si>
  <si>
    <t>Социальное обеспечение и иные выплаты населению</t>
  </si>
  <si>
    <t>Пенсии за выслугу лет лицам, замещавшим  муниципальные должности и должности муниципальной службы</t>
  </si>
  <si>
    <t>Иные бюджетные ассигнования</t>
  </si>
  <si>
    <t>9990029200</t>
  </si>
  <si>
    <t>Обеспечение пожарной безопасности в муниципальных образованиях</t>
  </si>
  <si>
    <t>Обеспечение пожарной безопасности</t>
  </si>
  <si>
    <t>НАЦИОНАЛЬНАЯ БЕЗОПАСНОСТЬ И ПРАВООХРАНИТЕЛЬНАЯ ДЕЯТЕЛЬНОСТЬ</t>
  </si>
  <si>
    <t>9990051180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</si>
  <si>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</si>
  <si>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</si>
  <si>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Обеспечение проведения выборов и референдумов</t>
  </si>
  <si>
    <t>Расходы на обеспечение выполнения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</si>
  <si>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</si>
  <si>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расходов бюджета муниципального образования </t>
  </si>
  <si>
    <t xml:space="preserve">ВЕДОМСТВЕННАЯ СТРУКТУРА </t>
  </si>
  <si>
    <t>РАСХОДЫ</t>
  </si>
  <si>
    <t>по разделам, подразделам, целевым статьям, группам видов расходов</t>
  </si>
  <si>
    <t>Дотации бюджетам сельских поселений на выравнивание бюджетной обеспеченности</t>
  </si>
  <si>
    <t xml:space="preserve">Субвенция бюджетам сельских поселений на осуществление первичного воинского учета на территориях, где отсутствуют военные комиссариаты </t>
  </si>
  <si>
    <t>Прочие доходы  от компенсации затрат бюджетов сельских поселений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</si>
  <si>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 из бюджета поселения</t>
  </si>
  <si>
    <t>99900S0010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</si>
  <si>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</t>
  </si>
  <si>
    <t>1 11 05025 10 0000 120</t>
  </si>
  <si>
    <t>2 02 35118 10 0000 150</t>
  </si>
  <si>
    <t>2 02 45390 10 0000 150</t>
  </si>
  <si>
    <t>Межбюджетные трансферты, передаваемые бюджетам сельских поселений на финансовое обеспечение дорожной деятельности</t>
  </si>
  <si>
    <t>2 02 49999 10 0000 150</t>
  </si>
  <si>
    <t>Прочие межбюджетные трансферты, передаваемые бюджетам сельских поселений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</si>
  <si>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</si>
  <si>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</si>
  <si>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дорожной сети населенных пунктов, относящихся к автомобильным дорогам общего пользования</t>
  </si>
  <si>
    <t>Прочие мероприятия по благоустройству поселений</t>
  </si>
  <si>
    <t>Администрация муниципального образования «Тумьюмучашское сельское поселение»</t>
  </si>
  <si>
    <t>бюджета муниципального образования  "Тумьюмучашское сельское поселение"</t>
  </si>
  <si>
    <t xml:space="preserve">1 16 00000 00 0000 000 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</si>
  <si>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</si>
  <si>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</si>
  <si>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</si>
  <si>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ОБЪЕМ
 поступлений доходов бюджета муниципального образования 
"Тумьюмучашское сельское поселение" по основным источникам
за первый квартал 2020 года
</t>
  </si>
  <si>
    <t xml:space="preserve"> классификации расходов бюджетов  за первый квартал 2020 года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</si>
  <si>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НК РФ</t>
    </r>
  </si>
  <si>
    <t>2 02 16001 10 0000 150</t>
  </si>
  <si>
    <t>(Тыс.рублей)</t>
  </si>
  <si>
    <t>Оценка недвижимости, признание прав и регулирование отношений по государственной и муниципальной собственности</t>
  </si>
  <si>
    <t>«Тумьюмучашское сельское поселение» за первый квартал 2020 года</t>
  </si>
  <si>
    <t xml:space="preserve">Приложение № 2
к решению Собрания депутатов Тумьюмучашского сельского поселения 
Куженерского муниципального района Республики Марий Эл
«Об исполнении бюджета муниципального образования 
«Тумьюмучашское сельское поселение» за  первый квартал 2020 года»
от  22 июня  2020 года №  41      </t>
  </si>
  <si>
    <t xml:space="preserve">Приложение № 1
к решению Собрания депутатов Тумьюмучашского сельского поселения 
Куженерского муниципального района Республики Марий Эл
«Об исполнении бюджета муниципального образования 
«Тумьюмучашское сельское поселение» за первый квартал 2020 года»
от 22 июня  2020 года № 41       </t>
  </si>
  <si>
    <t xml:space="preserve">Приложение № 3
к решению Собрания депутатов Тумьюмучашского сельского поселения 
Куженерского муниципального района Республики Марий Эл
«Об исполнении бюджета муниципального образования 
«Тумьюмучашское сельское поселение» за первый квартал 2020 года»
от 22 июня 2020 года № 41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</si>
</sst>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horizontal="justify"/>
      <protection/>
    </xf>
    <xf numFmtId="0" fontId="2" fillId="0" borderId="0" xfId="52" applyFont="1" applyFill="1" applyAlignment="1">
      <alignment horizontal="right"/>
      <protection/>
    </xf>
    <xf numFmtId="0" fontId="6" fillId="0" borderId="0" xfId="52" applyFont="1" applyFill="1" applyAlignment="1">
      <alignment horizontal="justify"/>
      <protection/>
    </xf>
    <xf numFmtId="0" fontId="12" fillId="0" borderId="0" xfId="52" applyFont="1" applyFill="1" applyAlignment="1">
      <alignment horizontal="right" vertical="top" wrapText="1"/>
      <protection/>
    </xf>
    <xf numFmtId="0" fontId="7" fillId="0" borderId="0" xfId="52" applyFont="1" applyFill="1" applyAlignment="1">
      <alignment horizontal="justify" wrapText="1"/>
      <protection/>
    </xf>
    <xf numFmtId="0" fontId="3" fillId="0" borderId="0" xfId="52" applyFont="1" applyFill="1" applyAlignment="1">
      <alignment horizontal="justify" wrapText="1"/>
      <protection/>
    </xf>
    <xf numFmtId="0" fontId="12" fillId="0" borderId="0" xfId="52" applyFont="1" applyFill="1" applyAlignment="1">
      <alignment horizontal="right" wrapText="1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right" vertical="top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177" fontId="2" fillId="0" borderId="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 vertical="top" wrapText="1"/>
    </xf>
    <xf numFmtId="177" fontId="3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Border="1" applyAlignment="1">
      <alignment vertical="center" wrapText="1"/>
    </xf>
    <xf numFmtId="0" fontId="19" fillId="0" borderId="10" xfId="52" applyFont="1" applyFill="1" applyBorder="1" applyAlignment="1">
      <alignment horizontal="center" wrapText="1"/>
      <protection/>
    </xf>
    <xf numFmtId="0" fontId="19" fillId="0" borderId="11" xfId="52" applyFont="1" applyFill="1" applyBorder="1" applyAlignment="1">
      <alignment horizontal="center" vertical="top" wrapText="1"/>
      <protection/>
    </xf>
    <xf numFmtId="0" fontId="19" fillId="0" borderId="10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justify"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 quotePrefix="1">
      <alignment horizontal="center" vertical="top" wrapText="1"/>
      <protection/>
    </xf>
    <xf numFmtId="177" fontId="3" fillId="0" borderId="0" xfId="52" applyNumberFormat="1" applyFont="1" applyFill="1" applyBorder="1" applyAlignment="1">
      <alignment horizontal="right" vertical="top" wrapText="1"/>
      <protection/>
    </xf>
    <xf numFmtId="0" fontId="2" fillId="0" borderId="0" xfId="52" applyFont="1" applyFill="1" applyBorder="1" applyAlignment="1">
      <alignment horizontal="justify" vertical="top" wrapText="1"/>
      <protection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 quotePrefix="1">
      <alignment horizontal="center" vertical="top" wrapText="1"/>
      <protection/>
    </xf>
    <xf numFmtId="177" fontId="2" fillId="0" borderId="0" xfId="52" applyNumberFormat="1" applyFont="1" applyFill="1" applyBorder="1" applyAlignment="1">
      <alignment horizontal="right" vertical="top" wrapText="1"/>
      <protection/>
    </xf>
    <xf numFmtId="0" fontId="2" fillId="0" borderId="0" xfId="52" applyFont="1" applyAlignment="1">
      <alignment horizontal="justify" vertical="top" wrapText="1"/>
      <protection/>
    </xf>
    <xf numFmtId="0" fontId="2" fillId="0" borderId="0" xfId="52" applyFont="1" applyAlignment="1">
      <alignment horizontal="justify" vertical="top"/>
      <protection/>
    </xf>
    <xf numFmtId="177" fontId="2" fillId="0" borderId="0" xfId="52" applyNumberFormat="1" applyFont="1" applyFill="1" applyBorder="1" applyAlignment="1">
      <alignment vertical="top" wrapText="1"/>
      <protection/>
    </xf>
    <xf numFmtId="0" fontId="2" fillId="0" borderId="0" xfId="52" applyFont="1" applyFill="1" applyAlignment="1">
      <alignment horizontal="justify" vertical="top" wrapText="1"/>
      <protection/>
    </xf>
    <xf numFmtId="177" fontId="2" fillId="0" borderId="0" xfId="52" applyNumberFormat="1" applyFont="1" applyFill="1" applyBorder="1" applyAlignment="1" quotePrefix="1">
      <alignment horizontal="right" vertical="top" wrapText="1"/>
      <protection/>
    </xf>
    <xf numFmtId="177" fontId="2" fillId="0" borderId="0" xfId="52" applyNumberFormat="1" applyFont="1" applyFill="1" applyAlignment="1">
      <alignment vertical="top"/>
      <protection/>
    </xf>
    <xf numFmtId="177" fontId="3" fillId="0" borderId="0" xfId="52" applyNumberFormat="1" applyFont="1" applyFill="1" applyAlignment="1">
      <alignment vertical="top"/>
      <protection/>
    </xf>
    <xf numFmtId="0" fontId="19" fillId="0" borderId="12" xfId="52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horizontal="center" vertical="top" wrapText="1"/>
      <protection/>
    </xf>
    <xf numFmtId="0" fontId="19" fillId="0" borderId="12" xfId="52" applyFont="1" applyFill="1" applyBorder="1" applyAlignment="1">
      <alignment horizontal="center" vertical="top" wrapText="1"/>
      <protection/>
    </xf>
    <xf numFmtId="0" fontId="19" fillId="0" borderId="14" xfId="52" applyFont="1" applyFill="1" applyBorder="1" applyAlignment="1">
      <alignment horizontal="center" vertical="top" wrapText="1"/>
      <protection/>
    </xf>
    <xf numFmtId="178" fontId="2" fillId="0" borderId="0" xfId="52" applyNumberFormat="1" applyFont="1" applyFill="1" applyBorder="1" applyAlignment="1">
      <alignment horizontal="justify" vertical="top" wrapText="1"/>
      <protection/>
    </xf>
    <xf numFmtId="177" fontId="3" fillId="0" borderId="0" xfId="52" applyNumberFormat="1" applyFont="1" applyFill="1" applyBorder="1" applyAlignment="1">
      <alignment vertical="top" wrapText="1"/>
      <protection/>
    </xf>
    <xf numFmtId="0" fontId="12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/>
    </xf>
    <xf numFmtId="0" fontId="3" fillId="0" borderId="17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vertical="top" wrapText="1"/>
      <protection/>
    </xf>
    <xf numFmtId="0" fontId="3" fillId="0" borderId="18" xfId="52" applyFont="1" applyFill="1" applyBorder="1" applyAlignment="1">
      <alignment horizontal="center" vertical="top" wrapText="1"/>
      <protection/>
    </xf>
    <xf numFmtId="0" fontId="3" fillId="0" borderId="19" xfId="52" applyFont="1" applyFill="1" applyBorder="1" applyAlignment="1">
      <alignment horizontal="center" vertical="top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0" fontId="3" fillId="0" borderId="13" xfId="52" applyFont="1" applyFill="1" applyBorder="1" applyAlignment="1">
      <alignment horizontal="center" vertical="top" wrapText="1"/>
      <protection/>
    </xf>
    <xf numFmtId="0" fontId="12" fillId="0" borderId="0" xfId="52" applyFont="1" applyFill="1" applyAlignment="1">
      <alignment horizontal="right" vertical="top" wrapText="1"/>
      <protection/>
    </xf>
    <xf numFmtId="177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>
      <alignment horizontal="justify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="80" zoomScaleSheetLayoutView="80" zoomScalePageLayoutView="0" workbookViewId="0" topLeftCell="A1">
      <selection activeCell="E11" sqref="E11"/>
    </sheetView>
  </sheetViews>
  <sheetFormatPr defaultColWidth="9.00390625" defaultRowHeight="15.75"/>
  <cols>
    <col min="1" max="1" width="24.75390625" style="0" customWidth="1"/>
    <col min="2" max="2" width="56.25390625" style="0" customWidth="1"/>
    <col min="3" max="3" width="13.25390625" style="0" customWidth="1"/>
  </cols>
  <sheetData>
    <row r="1" spans="2:7" ht="117" customHeight="1">
      <c r="B1" s="64" t="s">
        <v>135</v>
      </c>
      <c r="C1" s="65"/>
      <c r="G1" s="1"/>
    </row>
    <row r="2" spans="1:7" ht="87.75" customHeight="1">
      <c r="A2" s="66" t="s">
        <v>127</v>
      </c>
      <c r="B2" s="66"/>
      <c r="C2" s="66"/>
      <c r="G2" s="2"/>
    </row>
    <row r="3" spans="1:3" ht="15.75">
      <c r="A3" s="6"/>
      <c r="B3" s="73" t="s">
        <v>131</v>
      </c>
      <c r="C3" s="73"/>
    </row>
    <row r="4" spans="1:4" ht="15" customHeight="1">
      <c r="A4" s="67" t="s">
        <v>0</v>
      </c>
      <c r="B4" s="69" t="s">
        <v>1</v>
      </c>
      <c r="C4" s="71" t="s">
        <v>77</v>
      </c>
      <c r="D4" s="3"/>
    </row>
    <row r="5" spans="1:4" ht="15.75">
      <c r="A5" s="68"/>
      <c r="B5" s="70"/>
      <c r="C5" s="72"/>
      <c r="D5" s="3"/>
    </row>
    <row r="6" spans="1:4" s="5" customFormat="1" ht="11.25">
      <c r="A6" s="30">
        <v>1</v>
      </c>
      <c r="B6" s="31">
        <v>2</v>
      </c>
      <c r="C6" s="30">
        <v>3</v>
      </c>
      <c r="D6" s="4"/>
    </row>
    <row r="7" spans="1:4" s="16" customFormat="1" ht="24.75" customHeight="1">
      <c r="A7" s="32" t="s">
        <v>6</v>
      </c>
      <c r="B7" s="33" t="s">
        <v>2</v>
      </c>
      <c r="C7" s="34">
        <f>SUM(C8,C23)</f>
        <v>81.8</v>
      </c>
      <c r="D7" s="17"/>
    </row>
    <row r="8" spans="1:4" ht="19.5" customHeight="1">
      <c r="A8" s="21"/>
      <c r="B8" s="35" t="s">
        <v>78</v>
      </c>
      <c r="C8" s="36">
        <f>SUM(C9,C14,C16,C21)</f>
        <v>59.1</v>
      </c>
      <c r="D8" s="3"/>
    </row>
    <row r="9" spans="1:4" s="25" customFormat="1" ht="21.75" customHeight="1">
      <c r="A9" s="21" t="s">
        <v>7</v>
      </c>
      <c r="B9" s="22" t="s">
        <v>8</v>
      </c>
      <c r="C9" s="23">
        <f>C10</f>
        <v>21.2</v>
      </c>
      <c r="D9" s="24"/>
    </row>
    <row r="10" spans="1:4" s="25" customFormat="1" ht="15.75">
      <c r="A10" s="26" t="s">
        <v>9</v>
      </c>
      <c r="B10" s="27" t="s">
        <v>10</v>
      </c>
      <c r="C10" s="28">
        <f>SUM(C11:C13)</f>
        <v>21.2</v>
      </c>
      <c r="D10" s="24"/>
    </row>
    <row r="11" spans="1:4" s="25" customFormat="1" ht="66">
      <c r="A11" s="26" t="s">
        <v>11</v>
      </c>
      <c r="B11" s="27" t="s">
        <v>129</v>
      </c>
      <c r="C11" s="29">
        <v>21.3</v>
      </c>
      <c r="D11" s="24"/>
    </row>
    <row r="12" spans="1:4" s="25" customFormat="1" ht="110.25" hidden="1">
      <c r="A12" s="26" t="s">
        <v>12</v>
      </c>
      <c r="B12" s="27" t="s">
        <v>51</v>
      </c>
      <c r="C12" s="28"/>
      <c r="D12" s="24"/>
    </row>
    <row r="13" spans="1:4" s="25" customFormat="1" ht="47.25">
      <c r="A13" s="26" t="s">
        <v>13</v>
      </c>
      <c r="B13" s="27" t="s">
        <v>3</v>
      </c>
      <c r="C13" s="28">
        <v>-0.1</v>
      </c>
      <c r="D13" s="24"/>
    </row>
    <row r="14" spans="1:4" ht="15.75">
      <c r="A14" s="21" t="s">
        <v>14</v>
      </c>
      <c r="B14" s="22" t="s">
        <v>15</v>
      </c>
      <c r="C14" s="23">
        <f>C15</f>
        <v>2</v>
      </c>
      <c r="D14" s="3"/>
    </row>
    <row r="15" spans="1:4" ht="15.75">
      <c r="A15" s="26" t="s">
        <v>16</v>
      </c>
      <c r="B15" s="27" t="s">
        <v>4</v>
      </c>
      <c r="C15" s="28">
        <v>2</v>
      </c>
      <c r="D15" s="3"/>
    </row>
    <row r="16" spans="1:4" ht="15.75">
      <c r="A16" s="21" t="s">
        <v>17</v>
      </c>
      <c r="B16" s="22" t="s">
        <v>18</v>
      </c>
      <c r="C16" s="36">
        <f>SUM(C17,C18)</f>
        <v>34.5</v>
      </c>
      <c r="D16" s="3"/>
    </row>
    <row r="17" spans="1:4" ht="15.75">
      <c r="A17" s="26" t="s">
        <v>19</v>
      </c>
      <c r="B17" s="27" t="s">
        <v>20</v>
      </c>
      <c r="C17" s="29">
        <v>0.9</v>
      </c>
      <c r="D17" s="3"/>
    </row>
    <row r="18" spans="1:4" ht="15.75">
      <c r="A18" s="26" t="s">
        <v>21</v>
      </c>
      <c r="B18" s="27" t="s">
        <v>22</v>
      </c>
      <c r="C18" s="29">
        <f>SUM(C19:C20)</f>
        <v>33.6</v>
      </c>
      <c r="D18" s="3"/>
    </row>
    <row r="19" spans="1:4" ht="15.75">
      <c r="A19" s="26" t="s">
        <v>80</v>
      </c>
      <c r="B19" s="27" t="s">
        <v>82</v>
      </c>
      <c r="C19" s="28">
        <v>27.1</v>
      </c>
      <c r="D19" s="3"/>
    </row>
    <row r="20" spans="1:4" ht="15.75">
      <c r="A20" s="26" t="s">
        <v>81</v>
      </c>
      <c r="B20" s="27" t="s">
        <v>83</v>
      </c>
      <c r="C20" s="28">
        <v>6.5</v>
      </c>
      <c r="D20" s="3"/>
    </row>
    <row r="21" spans="1:4" ht="15.75">
      <c r="A21" s="21" t="s">
        <v>52</v>
      </c>
      <c r="B21" s="22" t="s">
        <v>53</v>
      </c>
      <c r="C21" s="23">
        <f>C22</f>
        <v>1.4</v>
      </c>
      <c r="D21" s="3"/>
    </row>
    <row r="22" spans="1:4" ht="78.75">
      <c r="A22" s="26" t="s">
        <v>54</v>
      </c>
      <c r="B22" s="27" t="s">
        <v>55</v>
      </c>
      <c r="C22" s="28">
        <v>1.4</v>
      </c>
      <c r="D22" s="3"/>
    </row>
    <row r="23" spans="1:4" ht="16.5">
      <c r="A23" s="26"/>
      <c r="B23" s="35" t="s">
        <v>79</v>
      </c>
      <c r="C23" s="36">
        <f>SUM(C24,C27,C29,C31)</f>
        <v>22.7</v>
      </c>
      <c r="D23" s="3"/>
    </row>
    <row r="24" spans="1:4" ht="31.5">
      <c r="A24" s="21" t="s">
        <v>23</v>
      </c>
      <c r="B24" s="22" t="s">
        <v>24</v>
      </c>
      <c r="C24" s="36">
        <f>C25+C26</f>
        <v>22.7</v>
      </c>
      <c r="D24" s="3"/>
    </row>
    <row r="25" spans="1:4" s="19" customFormat="1" ht="47.25">
      <c r="A25" s="26" t="s">
        <v>111</v>
      </c>
      <c r="B25" s="27" t="s">
        <v>110</v>
      </c>
      <c r="C25" s="36">
        <v>22.7</v>
      </c>
      <c r="D25" s="3"/>
    </row>
    <row r="26" spans="1:4" ht="78.75" hidden="1">
      <c r="A26" s="26" t="s">
        <v>25</v>
      </c>
      <c r="B26" s="27" t="s">
        <v>84</v>
      </c>
      <c r="C26" s="28"/>
      <c r="D26" s="3"/>
    </row>
    <row r="27" spans="1:4" ht="31.5" hidden="1">
      <c r="A27" s="21" t="s">
        <v>26</v>
      </c>
      <c r="B27" s="22" t="s">
        <v>27</v>
      </c>
      <c r="C27" s="36">
        <f>C28</f>
        <v>0</v>
      </c>
      <c r="D27" s="3"/>
    </row>
    <row r="28" spans="1:4" ht="31.5" hidden="1">
      <c r="A28" s="26" t="s">
        <v>28</v>
      </c>
      <c r="B28" s="27" t="s">
        <v>107</v>
      </c>
      <c r="C28" s="29"/>
      <c r="D28" s="3"/>
    </row>
    <row r="29" spans="1:4" ht="31.5" hidden="1">
      <c r="A29" s="21" t="s">
        <v>29</v>
      </c>
      <c r="B29" s="22" t="s">
        <v>30</v>
      </c>
      <c r="C29" s="36">
        <f>C30</f>
        <v>0</v>
      </c>
      <c r="D29" s="3"/>
    </row>
    <row r="30" spans="1:4" s="20" customFormat="1" ht="15.75" hidden="1">
      <c r="A30" s="21"/>
      <c r="B30" s="22"/>
      <c r="C30" s="23"/>
      <c r="D30" s="3"/>
    </row>
    <row r="31" spans="1:4" s="20" customFormat="1" ht="15.75" hidden="1">
      <c r="A31" s="21" t="s">
        <v>123</v>
      </c>
      <c r="B31" s="22" t="s">
        <v>124</v>
      </c>
      <c r="C31" s="23">
        <f>C32</f>
        <v>0</v>
      </c>
      <c r="D31" s="3"/>
    </row>
    <row r="32" spans="1:4" ht="47.25" hidden="1">
      <c r="A32" s="26" t="s">
        <v>125</v>
      </c>
      <c r="B32" s="27" t="s">
        <v>126</v>
      </c>
      <c r="C32" s="28"/>
      <c r="D32" s="3"/>
    </row>
    <row r="33" spans="1:4" s="16" customFormat="1" ht="26.25" customHeight="1">
      <c r="A33" s="32" t="s">
        <v>31</v>
      </c>
      <c r="B33" s="33" t="s">
        <v>5</v>
      </c>
      <c r="C33" s="34">
        <f>SUM(C34:C37)</f>
        <v>278.5</v>
      </c>
      <c r="D33" s="17"/>
    </row>
    <row r="34" spans="1:4" ht="33" customHeight="1">
      <c r="A34" s="26" t="s">
        <v>130</v>
      </c>
      <c r="B34" s="27" t="s">
        <v>105</v>
      </c>
      <c r="C34" s="29">
        <v>191.7</v>
      </c>
      <c r="D34" s="3"/>
    </row>
    <row r="35" spans="1:4" s="18" customFormat="1" ht="47.25">
      <c r="A35" s="26" t="s">
        <v>112</v>
      </c>
      <c r="B35" s="27" t="s">
        <v>106</v>
      </c>
      <c r="C35" s="29">
        <v>23.7</v>
      </c>
      <c r="D35" s="3"/>
    </row>
    <row r="36" spans="1:4" s="19" customFormat="1" ht="47.25">
      <c r="A36" s="37" t="s">
        <v>113</v>
      </c>
      <c r="B36" s="38" t="s">
        <v>114</v>
      </c>
      <c r="C36" s="29">
        <v>63.1</v>
      </c>
      <c r="D36" s="3"/>
    </row>
    <row r="37" spans="1:4" ht="31.5" hidden="1">
      <c r="A37" s="37" t="s">
        <v>115</v>
      </c>
      <c r="B37" s="38" t="s">
        <v>116</v>
      </c>
      <c r="C37" s="29"/>
      <c r="D37" s="3"/>
    </row>
    <row r="38" spans="1:3" s="16" customFormat="1" ht="30" customHeight="1">
      <c r="A38" s="32"/>
      <c r="B38" s="39" t="s">
        <v>32</v>
      </c>
      <c r="C38" s="34">
        <f>SUM(C7,C33)</f>
        <v>360.3</v>
      </c>
    </row>
    <row r="39" spans="1:3" ht="15.75">
      <c r="A39" s="25"/>
      <c r="B39" s="25"/>
      <c r="C39" s="25"/>
    </row>
    <row r="40" spans="1:3" ht="15.75">
      <c r="A40" s="25"/>
      <c r="B40" s="25"/>
      <c r="C40" s="25"/>
    </row>
  </sheetData>
  <sheetProtection/>
  <mergeCells count="6">
    <mergeCell ref="B1:C1"/>
    <mergeCell ref="A2:C2"/>
    <mergeCell ref="A4:A5"/>
    <mergeCell ref="B4:B5"/>
    <mergeCell ref="C4:C5"/>
    <mergeCell ref="B3:C3"/>
  </mergeCells>
  <printOptions/>
  <pageMargins left="0.7086614173228347" right="0.31496062992125984" top="0.3937007874015748" bottom="0.7480314960629921" header="0.1968503937007874" footer="0.31496062992125984"/>
  <pageSetup fitToHeight="1" fitToWidth="1" horizontalDpi="600" verticalDpi="600" orientation="portrait" paperSize="9" scale="78" r:id="rId1"/>
  <colBreaks count="1" manualBreakCount="1">
    <brk id="3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90" zoomScaleNormal="90" zoomScaleSheetLayoutView="90" workbookViewId="0" topLeftCell="A1">
      <selection activeCell="I6" sqref="I6"/>
    </sheetView>
  </sheetViews>
  <sheetFormatPr defaultColWidth="8.25390625" defaultRowHeight="15.75"/>
  <cols>
    <col min="1" max="1" width="43.125" style="9" customWidth="1"/>
    <col min="2" max="3" width="4.00390625" style="8" customWidth="1"/>
    <col min="4" max="4" width="12.875" style="8" customWidth="1"/>
    <col min="5" max="5" width="5.375" style="8" customWidth="1"/>
    <col min="6" max="6" width="12.75390625" style="8" customWidth="1"/>
    <col min="7" max="16384" width="8.25390625" style="8" customWidth="1"/>
  </cols>
  <sheetData>
    <row r="1" spans="1:6" ht="111" customHeight="1">
      <c r="A1" s="81" t="s">
        <v>134</v>
      </c>
      <c r="B1" s="81"/>
      <c r="C1" s="81"/>
      <c r="D1" s="81"/>
      <c r="E1" s="81"/>
      <c r="F1" s="81"/>
    </row>
    <row r="2" spans="1:6" ht="15.75">
      <c r="A2" s="12"/>
      <c r="B2" s="12"/>
      <c r="C2" s="12"/>
      <c r="D2" s="12"/>
      <c r="E2" s="12"/>
      <c r="F2" s="12"/>
    </row>
    <row r="3" spans="1:6" ht="15.75">
      <c r="A3" s="12"/>
      <c r="B3" s="12"/>
      <c r="C3" s="12"/>
      <c r="D3" s="12"/>
      <c r="E3" s="12"/>
      <c r="F3" s="12"/>
    </row>
    <row r="4" spans="1:6" ht="15.75">
      <c r="A4" s="83" t="s">
        <v>103</v>
      </c>
      <c r="B4" s="83"/>
      <c r="C4" s="83"/>
      <c r="D4" s="83"/>
      <c r="E4" s="83"/>
      <c r="F4" s="83"/>
    </row>
    <row r="5" spans="1:6" ht="15.75">
      <c r="A5" s="83" t="s">
        <v>122</v>
      </c>
      <c r="B5" s="83"/>
      <c r="C5" s="83"/>
      <c r="D5" s="83"/>
      <c r="E5" s="83"/>
      <c r="F5" s="83"/>
    </row>
    <row r="6" spans="1:6" ht="15.75">
      <c r="A6" s="83" t="s">
        <v>104</v>
      </c>
      <c r="B6" s="83"/>
      <c r="C6" s="83"/>
      <c r="D6" s="83"/>
      <c r="E6" s="83"/>
      <c r="F6" s="83"/>
    </row>
    <row r="7" spans="1:6" ht="15.75">
      <c r="A7" s="83" t="s">
        <v>128</v>
      </c>
      <c r="B7" s="83"/>
      <c r="C7" s="83"/>
      <c r="D7" s="83"/>
      <c r="E7" s="83"/>
      <c r="F7" s="83"/>
    </row>
    <row r="8" spans="1:6" ht="15.75">
      <c r="A8" s="11"/>
      <c r="F8" s="10" t="s">
        <v>131</v>
      </c>
    </row>
    <row r="9" spans="1:6" ht="15">
      <c r="A9" s="77" t="s">
        <v>1</v>
      </c>
      <c r="B9" s="79" t="s">
        <v>33</v>
      </c>
      <c r="C9" s="79" t="s">
        <v>70</v>
      </c>
      <c r="D9" s="79" t="s">
        <v>34</v>
      </c>
      <c r="E9" s="79" t="s">
        <v>35</v>
      </c>
      <c r="F9" s="74" t="s">
        <v>77</v>
      </c>
    </row>
    <row r="10" spans="1:6" ht="15">
      <c r="A10" s="78"/>
      <c r="B10" s="80"/>
      <c r="C10" s="80"/>
      <c r="D10" s="80"/>
      <c r="E10" s="80"/>
      <c r="F10" s="75"/>
    </row>
    <row r="11" spans="1:6" s="7" customFormat="1" ht="12.75">
      <c r="A11" s="58">
        <v>1</v>
      </c>
      <c r="B11" s="59">
        <v>2</v>
      </c>
      <c r="C11" s="60">
        <v>3</v>
      </c>
      <c r="D11" s="59">
        <v>4</v>
      </c>
      <c r="E11" s="60">
        <v>5</v>
      </c>
      <c r="F11" s="61">
        <v>6</v>
      </c>
    </row>
    <row r="12" spans="1:6" ht="15.75">
      <c r="A12" s="43" t="s">
        <v>48</v>
      </c>
      <c r="B12" s="45" t="s">
        <v>56</v>
      </c>
      <c r="C12" s="45" t="s">
        <v>71</v>
      </c>
      <c r="D12" s="45" t="s">
        <v>87</v>
      </c>
      <c r="E12" s="45" t="s">
        <v>57</v>
      </c>
      <c r="F12" s="46">
        <f>F13+F20+F23</f>
        <v>261.81</v>
      </c>
    </row>
    <row r="13" spans="1:6" ht="66" customHeight="1">
      <c r="A13" s="47" t="s">
        <v>100</v>
      </c>
      <c r="B13" s="49" t="s">
        <v>56</v>
      </c>
      <c r="C13" s="49" t="s">
        <v>58</v>
      </c>
      <c r="D13" s="49" t="s">
        <v>87</v>
      </c>
      <c r="E13" s="49" t="s">
        <v>57</v>
      </c>
      <c r="F13" s="50">
        <f>F14+F18</f>
        <v>198.81</v>
      </c>
    </row>
    <row r="14" spans="1:6" ht="31.5">
      <c r="A14" s="47" t="s">
        <v>99</v>
      </c>
      <c r="B14" s="49" t="s">
        <v>56</v>
      </c>
      <c r="C14" s="49" t="s">
        <v>58</v>
      </c>
      <c r="D14" s="49">
        <v>9990029020</v>
      </c>
      <c r="E14" s="49" t="s">
        <v>57</v>
      </c>
      <c r="F14" s="50">
        <f>SUM(F15:F17)</f>
        <v>76.41000000000001</v>
      </c>
    </row>
    <row r="15" spans="1:6" ht="80.25" customHeight="1">
      <c r="A15" s="51" t="s">
        <v>96</v>
      </c>
      <c r="B15" s="49" t="s">
        <v>56</v>
      </c>
      <c r="C15" s="49" t="s">
        <v>58</v>
      </c>
      <c r="D15" s="49">
        <v>9990029020</v>
      </c>
      <c r="E15" s="48">
        <v>100</v>
      </c>
      <c r="F15" s="50">
        <v>76.4</v>
      </c>
    </row>
    <row r="16" spans="1:6" ht="32.25" customHeight="1" hidden="1">
      <c r="A16" s="51" t="s">
        <v>86</v>
      </c>
      <c r="B16" s="49" t="s">
        <v>56</v>
      </c>
      <c r="C16" s="49" t="s">
        <v>58</v>
      </c>
      <c r="D16" s="49">
        <v>9990029020</v>
      </c>
      <c r="E16" s="48">
        <v>200</v>
      </c>
      <c r="F16" s="50"/>
    </row>
    <row r="17" spans="1:6" ht="16.5" customHeight="1">
      <c r="A17" s="52" t="s">
        <v>90</v>
      </c>
      <c r="B17" s="49" t="s">
        <v>56</v>
      </c>
      <c r="C17" s="49" t="s">
        <v>58</v>
      </c>
      <c r="D17" s="49">
        <v>9990029020</v>
      </c>
      <c r="E17" s="48">
        <v>800</v>
      </c>
      <c r="F17" s="50">
        <v>0.01</v>
      </c>
    </row>
    <row r="18" spans="1:6" ht="17.25" customHeight="1">
      <c r="A18" s="47" t="s">
        <v>36</v>
      </c>
      <c r="B18" s="49" t="s">
        <v>56</v>
      </c>
      <c r="C18" s="49" t="s">
        <v>58</v>
      </c>
      <c r="D18" s="49">
        <v>9990029030</v>
      </c>
      <c r="E18" s="49" t="s">
        <v>57</v>
      </c>
      <c r="F18" s="50">
        <f>SUM(F19:F19)</f>
        <v>122.4</v>
      </c>
    </row>
    <row r="19" spans="1:6" ht="78.75" customHeight="1">
      <c r="A19" s="51" t="s">
        <v>96</v>
      </c>
      <c r="B19" s="49" t="s">
        <v>56</v>
      </c>
      <c r="C19" s="49" t="s">
        <v>58</v>
      </c>
      <c r="D19" s="49">
        <v>9990029030</v>
      </c>
      <c r="E19" s="48">
        <v>100</v>
      </c>
      <c r="F19" s="50">
        <v>122.4</v>
      </c>
    </row>
    <row r="20" spans="1:6" ht="31.5" hidden="1">
      <c r="A20" s="47" t="s">
        <v>98</v>
      </c>
      <c r="B20" s="49" t="s">
        <v>56</v>
      </c>
      <c r="C20" s="49" t="s">
        <v>72</v>
      </c>
      <c r="D20" s="49" t="s">
        <v>87</v>
      </c>
      <c r="E20" s="49" t="s">
        <v>57</v>
      </c>
      <c r="F20" s="50">
        <f>F21</f>
        <v>0</v>
      </c>
    </row>
    <row r="21" spans="1:6" ht="31.5" hidden="1">
      <c r="A21" s="47" t="s">
        <v>73</v>
      </c>
      <c r="B21" s="49" t="s">
        <v>56</v>
      </c>
      <c r="C21" s="49" t="s">
        <v>72</v>
      </c>
      <c r="D21" s="49">
        <v>9990029510</v>
      </c>
      <c r="E21" s="49" t="s">
        <v>57</v>
      </c>
      <c r="F21" s="50">
        <f>F22</f>
        <v>0</v>
      </c>
    </row>
    <row r="22" spans="1:6" ht="15.75" hidden="1">
      <c r="A22" s="52" t="s">
        <v>90</v>
      </c>
      <c r="B22" s="49" t="s">
        <v>56</v>
      </c>
      <c r="C22" s="49" t="s">
        <v>72</v>
      </c>
      <c r="D22" s="49">
        <v>9990029510</v>
      </c>
      <c r="E22" s="48">
        <v>800</v>
      </c>
      <c r="F22" s="50"/>
    </row>
    <row r="23" spans="1:6" ht="15" customHeight="1">
      <c r="A23" s="47" t="s">
        <v>37</v>
      </c>
      <c r="B23" s="49" t="s">
        <v>56</v>
      </c>
      <c r="C23" s="49" t="s">
        <v>63</v>
      </c>
      <c r="D23" s="49" t="s">
        <v>87</v>
      </c>
      <c r="E23" s="49" t="s">
        <v>57</v>
      </c>
      <c r="F23" s="50">
        <f>F26+F24</f>
        <v>63</v>
      </c>
    </row>
    <row r="24" spans="1:6" ht="47.25">
      <c r="A24" s="47" t="s">
        <v>132</v>
      </c>
      <c r="B24" s="49" t="s">
        <v>56</v>
      </c>
      <c r="C24" s="49" t="s">
        <v>63</v>
      </c>
      <c r="D24" s="49">
        <v>9990029140</v>
      </c>
      <c r="E24" s="49" t="s">
        <v>57</v>
      </c>
      <c r="F24" s="50">
        <f>F25</f>
        <v>18</v>
      </c>
    </row>
    <row r="25" spans="1:6" ht="31.5">
      <c r="A25" s="47" t="s">
        <v>86</v>
      </c>
      <c r="B25" s="49" t="s">
        <v>56</v>
      </c>
      <c r="C25" s="49" t="s">
        <v>63</v>
      </c>
      <c r="D25" s="49">
        <v>9990029140</v>
      </c>
      <c r="E25" s="48">
        <v>200</v>
      </c>
      <c r="F25" s="50">
        <v>18</v>
      </c>
    </row>
    <row r="26" spans="1:6" ht="16.5" customHeight="1">
      <c r="A26" s="47" t="s">
        <v>38</v>
      </c>
      <c r="B26" s="49" t="s">
        <v>56</v>
      </c>
      <c r="C26" s="49" t="s">
        <v>63</v>
      </c>
      <c r="D26" s="49">
        <v>9990029960</v>
      </c>
      <c r="E26" s="49" t="s">
        <v>57</v>
      </c>
      <c r="F26" s="50">
        <f>SUM(F27:F29)</f>
        <v>45</v>
      </c>
    </row>
    <row r="27" spans="1:6" ht="79.5" customHeight="1" hidden="1">
      <c r="A27" s="51" t="s">
        <v>96</v>
      </c>
      <c r="B27" s="49" t="s">
        <v>56</v>
      </c>
      <c r="C27" s="49" t="s">
        <v>63</v>
      </c>
      <c r="D27" s="49">
        <v>9990029960</v>
      </c>
      <c r="E27" s="48">
        <v>100</v>
      </c>
      <c r="F27" s="50"/>
    </row>
    <row r="28" spans="1:6" ht="33" customHeight="1">
      <c r="A28" s="51" t="s">
        <v>86</v>
      </c>
      <c r="B28" s="49" t="s">
        <v>56</v>
      </c>
      <c r="C28" s="49" t="s">
        <v>63</v>
      </c>
      <c r="D28" s="49">
        <v>9990029960</v>
      </c>
      <c r="E28" s="48">
        <v>200</v>
      </c>
      <c r="F28" s="50">
        <v>45</v>
      </c>
    </row>
    <row r="29" spans="1:6" ht="17.25" customHeight="1" hidden="1">
      <c r="A29" s="51" t="s">
        <v>90</v>
      </c>
      <c r="B29" s="49" t="s">
        <v>56</v>
      </c>
      <c r="C29" s="49" t="s">
        <v>63</v>
      </c>
      <c r="D29" s="49">
        <v>9990029960</v>
      </c>
      <c r="E29" s="48">
        <v>800</v>
      </c>
      <c r="F29" s="50"/>
    </row>
    <row r="30" spans="1:6" ht="14.25" customHeight="1">
      <c r="A30" s="43" t="s">
        <v>59</v>
      </c>
      <c r="B30" s="45" t="s">
        <v>64</v>
      </c>
      <c r="C30" s="45" t="s">
        <v>71</v>
      </c>
      <c r="D30" s="45" t="s">
        <v>87</v>
      </c>
      <c r="E30" s="45" t="s">
        <v>57</v>
      </c>
      <c r="F30" s="46">
        <f>F31</f>
        <v>23.7</v>
      </c>
    </row>
    <row r="31" spans="1:6" ht="15.75" customHeight="1">
      <c r="A31" s="62" t="s">
        <v>60</v>
      </c>
      <c r="B31" s="49" t="s">
        <v>64</v>
      </c>
      <c r="C31" s="49" t="s">
        <v>65</v>
      </c>
      <c r="D31" s="49" t="s">
        <v>87</v>
      </c>
      <c r="E31" s="49" t="s">
        <v>57</v>
      </c>
      <c r="F31" s="50">
        <f>F32</f>
        <v>23.7</v>
      </c>
    </row>
    <row r="32" spans="1:6" ht="47.25">
      <c r="A32" s="47" t="s">
        <v>97</v>
      </c>
      <c r="B32" s="49" t="s">
        <v>64</v>
      </c>
      <c r="C32" s="49" t="s">
        <v>65</v>
      </c>
      <c r="D32" s="49" t="s">
        <v>95</v>
      </c>
      <c r="E32" s="49" t="s">
        <v>57</v>
      </c>
      <c r="F32" s="50">
        <f>F33+F34</f>
        <v>23.7</v>
      </c>
    </row>
    <row r="33" spans="1:6" ht="79.5" customHeight="1">
      <c r="A33" s="51" t="s">
        <v>96</v>
      </c>
      <c r="B33" s="49" t="s">
        <v>64</v>
      </c>
      <c r="C33" s="49" t="s">
        <v>65</v>
      </c>
      <c r="D33" s="49" t="s">
        <v>95</v>
      </c>
      <c r="E33" s="48">
        <v>100</v>
      </c>
      <c r="F33" s="50">
        <v>23.7</v>
      </c>
    </row>
    <row r="34" spans="1:6" ht="31.5" hidden="1">
      <c r="A34" s="51" t="s">
        <v>86</v>
      </c>
      <c r="B34" s="49" t="s">
        <v>64</v>
      </c>
      <c r="C34" s="49" t="s">
        <v>65</v>
      </c>
      <c r="D34" s="49" t="s">
        <v>95</v>
      </c>
      <c r="E34" s="48">
        <v>200</v>
      </c>
      <c r="F34" s="50"/>
    </row>
    <row r="35" spans="1:6" ht="31.5" hidden="1">
      <c r="A35" s="47" t="s">
        <v>94</v>
      </c>
      <c r="B35" s="49" t="s">
        <v>65</v>
      </c>
      <c r="C35" s="49" t="s">
        <v>71</v>
      </c>
      <c r="D35" s="49" t="s">
        <v>87</v>
      </c>
      <c r="E35" s="49" t="s">
        <v>57</v>
      </c>
      <c r="F35" s="50">
        <f>F36</f>
        <v>0</v>
      </c>
    </row>
    <row r="36" spans="1:6" ht="17.25" customHeight="1" hidden="1">
      <c r="A36" s="47" t="s">
        <v>93</v>
      </c>
      <c r="B36" s="49" t="s">
        <v>65</v>
      </c>
      <c r="C36" s="49">
        <v>10</v>
      </c>
      <c r="D36" s="49" t="s">
        <v>87</v>
      </c>
      <c r="E36" s="49" t="s">
        <v>57</v>
      </c>
      <c r="F36" s="50">
        <f>F37</f>
        <v>0</v>
      </c>
    </row>
    <row r="37" spans="1:6" ht="31.5" hidden="1">
      <c r="A37" s="47" t="s">
        <v>92</v>
      </c>
      <c r="B37" s="49" t="s">
        <v>65</v>
      </c>
      <c r="C37" s="49">
        <v>10</v>
      </c>
      <c r="D37" s="49" t="s">
        <v>91</v>
      </c>
      <c r="E37" s="49" t="s">
        <v>57</v>
      </c>
      <c r="F37" s="50">
        <f>F38+F39</f>
        <v>0</v>
      </c>
    </row>
    <row r="38" spans="1:6" ht="31.5" hidden="1">
      <c r="A38" s="51" t="s">
        <v>86</v>
      </c>
      <c r="B38" s="49" t="s">
        <v>65</v>
      </c>
      <c r="C38" s="49">
        <v>10</v>
      </c>
      <c r="D38" s="49" t="s">
        <v>91</v>
      </c>
      <c r="E38" s="48">
        <v>200</v>
      </c>
      <c r="F38" s="50"/>
    </row>
    <row r="39" spans="1:6" ht="15.75" hidden="1">
      <c r="A39" s="52" t="s">
        <v>90</v>
      </c>
      <c r="B39" s="49" t="s">
        <v>65</v>
      </c>
      <c r="C39" s="49">
        <v>10</v>
      </c>
      <c r="D39" s="49" t="s">
        <v>91</v>
      </c>
      <c r="E39" s="48">
        <v>800</v>
      </c>
      <c r="F39" s="50"/>
    </row>
    <row r="40" spans="1:6" ht="16.5" customHeight="1">
      <c r="A40" s="43" t="s">
        <v>49</v>
      </c>
      <c r="B40" s="45" t="s">
        <v>58</v>
      </c>
      <c r="C40" s="45" t="s">
        <v>71</v>
      </c>
      <c r="D40" s="45" t="s">
        <v>87</v>
      </c>
      <c r="E40" s="45" t="s">
        <v>57</v>
      </c>
      <c r="F40" s="63">
        <f>F41+F44+F51</f>
        <v>63.1</v>
      </c>
    </row>
    <row r="41" spans="1:6" ht="15.75" customHeight="1" hidden="1">
      <c r="A41" s="47" t="s">
        <v>61</v>
      </c>
      <c r="B41" s="49" t="s">
        <v>58</v>
      </c>
      <c r="C41" s="49" t="s">
        <v>67</v>
      </c>
      <c r="D41" s="49" t="s">
        <v>87</v>
      </c>
      <c r="E41" s="49" t="s">
        <v>57</v>
      </c>
      <c r="F41" s="53">
        <f>F42</f>
        <v>0</v>
      </c>
    </row>
    <row r="42" spans="1:6" ht="33" customHeight="1" hidden="1">
      <c r="A42" s="47" t="s">
        <v>62</v>
      </c>
      <c r="B42" s="49" t="s">
        <v>58</v>
      </c>
      <c r="C42" s="49" t="s">
        <v>67</v>
      </c>
      <c r="D42" s="49">
        <v>9990029180</v>
      </c>
      <c r="E42" s="49" t="s">
        <v>57</v>
      </c>
      <c r="F42" s="50">
        <f>F43</f>
        <v>0</v>
      </c>
    </row>
    <row r="43" spans="1:6" ht="31.5" hidden="1">
      <c r="A43" s="51" t="s">
        <v>86</v>
      </c>
      <c r="B43" s="49" t="s">
        <v>58</v>
      </c>
      <c r="C43" s="49" t="s">
        <v>67</v>
      </c>
      <c r="D43" s="49">
        <v>9990029180</v>
      </c>
      <c r="E43" s="48">
        <v>200</v>
      </c>
      <c r="F43" s="50"/>
    </row>
    <row r="44" spans="1:6" ht="19.5" customHeight="1">
      <c r="A44" s="47" t="s">
        <v>39</v>
      </c>
      <c r="B44" s="49" t="s">
        <v>58</v>
      </c>
      <c r="C44" s="49" t="s">
        <v>66</v>
      </c>
      <c r="D44" s="49" t="s">
        <v>87</v>
      </c>
      <c r="E44" s="49" t="s">
        <v>57</v>
      </c>
      <c r="F44" s="53">
        <f>F45+F47+F49</f>
        <v>63.1</v>
      </c>
    </row>
    <row r="45" spans="1:6" ht="45.75" customHeight="1" hidden="1">
      <c r="A45" s="47" t="s">
        <v>117</v>
      </c>
      <c r="B45" s="49" t="s">
        <v>58</v>
      </c>
      <c r="C45" s="49" t="s">
        <v>66</v>
      </c>
      <c r="D45" s="49">
        <v>9990029700</v>
      </c>
      <c r="E45" s="49" t="s">
        <v>57</v>
      </c>
      <c r="F45" s="50">
        <f>F46</f>
        <v>0</v>
      </c>
    </row>
    <row r="46" spans="1:6" ht="31.5" hidden="1">
      <c r="A46" s="51" t="s">
        <v>86</v>
      </c>
      <c r="B46" s="49" t="s">
        <v>58</v>
      </c>
      <c r="C46" s="49" t="s">
        <v>66</v>
      </c>
      <c r="D46" s="49">
        <v>9990029700</v>
      </c>
      <c r="E46" s="48">
        <v>200</v>
      </c>
      <c r="F46" s="50"/>
    </row>
    <row r="47" spans="1:6" ht="63" hidden="1">
      <c r="A47" s="47" t="s">
        <v>118</v>
      </c>
      <c r="B47" s="49" t="s">
        <v>58</v>
      </c>
      <c r="C47" s="49" t="s">
        <v>66</v>
      </c>
      <c r="D47" s="49">
        <v>9990029710</v>
      </c>
      <c r="E47" s="49" t="s">
        <v>57</v>
      </c>
      <c r="F47" s="50">
        <f>F48</f>
        <v>0</v>
      </c>
    </row>
    <row r="48" spans="1:6" ht="31.5" hidden="1">
      <c r="A48" s="51" t="s">
        <v>86</v>
      </c>
      <c r="B48" s="49" t="s">
        <v>58</v>
      </c>
      <c r="C48" s="49" t="s">
        <v>66</v>
      </c>
      <c r="D48" s="49">
        <v>9990029710</v>
      </c>
      <c r="E48" s="48">
        <v>200</v>
      </c>
      <c r="F48" s="50"/>
    </row>
    <row r="49" spans="1:6" ht="47.25">
      <c r="A49" s="54" t="s">
        <v>119</v>
      </c>
      <c r="B49" s="49" t="s">
        <v>58</v>
      </c>
      <c r="C49" s="49" t="s">
        <v>66</v>
      </c>
      <c r="D49" s="49">
        <v>9990029760</v>
      </c>
      <c r="E49" s="49" t="s">
        <v>57</v>
      </c>
      <c r="F49" s="50">
        <f>F50</f>
        <v>63.1</v>
      </c>
    </row>
    <row r="50" spans="1:6" ht="31.5">
      <c r="A50" s="54" t="s">
        <v>86</v>
      </c>
      <c r="B50" s="49" t="s">
        <v>58</v>
      </c>
      <c r="C50" s="49" t="s">
        <v>66</v>
      </c>
      <c r="D50" s="49">
        <v>9990029760</v>
      </c>
      <c r="E50" s="48">
        <v>200</v>
      </c>
      <c r="F50" s="50">
        <v>63.1</v>
      </c>
    </row>
    <row r="51" spans="1:6" ht="31.5" hidden="1">
      <c r="A51" s="47" t="s">
        <v>40</v>
      </c>
      <c r="B51" s="49" t="s">
        <v>58</v>
      </c>
      <c r="C51" s="49" t="s">
        <v>68</v>
      </c>
      <c r="D51" s="49" t="s">
        <v>87</v>
      </c>
      <c r="E51" s="49" t="s">
        <v>57</v>
      </c>
      <c r="F51" s="53">
        <f>F52+F54</f>
        <v>0</v>
      </c>
    </row>
    <row r="52" spans="1:6" ht="20.25" customHeight="1" hidden="1">
      <c r="A52" s="47" t="s">
        <v>41</v>
      </c>
      <c r="B52" s="49" t="s">
        <v>58</v>
      </c>
      <c r="C52" s="49" t="s">
        <v>68</v>
      </c>
      <c r="D52" s="49">
        <v>9990029660</v>
      </c>
      <c r="E52" s="49" t="s">
        <v>57</v>
      </c>
      <c r="F52" s="50">
        <f>F53</f>
        <v>0</v>
      </c>
    </row>
    <row r="53" spans="1:6" ht="31.5" hidden="1">
      <c r="A53" s="51" t="s">
        <v>86</v>
      </c>
      <c r="B53" s="49" t="s">
        <v>58</v>
      </c>
      <c r="C53" s="49" t="s">
        <v>68</v>
      </c>
      <c r="D53" s="49">
        <v>9990029660</v>
      </c>
      <c r="E53" s="48">
        <v>200</v>
      </c>
      <c r="F53" s="50"/>
    </row>
    <row r="54" spans="1:6" ht="78.75" hidden="1">
      <c r="A54" s="54" t="s">
        <v>108</v>
      </c>
      <c r="B54" s="49" t="s">
        <v>58</v>
      </c>
      <c r="C54" s="49" t="s">
        <v>68</v>
      </c>
      <c r="D54" s="48" t="s">
        <v>109</v>
      </c>
      <c r="E54" s="49" t="s">
        <v>57</v>
      </c>
      <c r="F54" s="50">
        <f>F55</f>
        <v>0</v>
      </c>
    </row>
    <row r="55" spans="1:6" ht="31.5" hidden="1">
      <c r="A55" s="54" t="s">
        <v>86</v>
      </c>
      <c r="B55" s="49" t="s">
        <v>58</v>
      </c>
      <c r="C55" s="49" t="s">
        <v>68</v>
      </c>
      <c r="D55" s="48" t="s">
        <v>109</v>
      </c>
      <c r="E55" s="48">
        <v>200</v>
      </c>
      <c r="F55" s="50"/>
    </row>
    <row r="56" spans="1:6" ht="16.5" customHeight="1">
      <c r="A56" s="43" t="s">
        <v>50</v>
      </c>
      <c r="B56" s="45" t="s">
        <v>69</v>
      </c>
      <c r="C56" s="45" t="s">
        <v>71</v>
      </c>
      <c r="D56" s="45" t="s">
        <v>87</v>
      </c>
      <c r="E56" s="45" t="s">
        <v>57</v>
      </c>
      <c r="F56" s="46">
        <f>F57+F60</f>
        <v>13.31</v>
      </c>
    </row>
    <row r="57" spans="1:6" ht="16.5" customHeight="1" hidden="1">
      <c r="A57" s="47" t="s">
        <v>42</v>
      </c>
      <c r="B57" s="49" t="s">
        <v>69</v>
      </c>
      <c r="C57" s="49" t="s">
        <v>64</v>
      </c>
      <c r="D57" s="49" t="s">
        <v>87</v>
      </c>
      <c r="E57" s="49" t="s">
        <v>57</v>
      </c>
      <c r="F57" s="50">
        <f>F58</f>
        <v>0</v>
      </c>
    </row>
    <row r="58" spans="1:6" ht="31.5" hidden="1">
      <c r="A58" s="47" t="s">
        <v>74</v>
      </c>
      <c r="B58" s="49" t="s">
        <v>69</v>
      </c>
      <c r="C58" s="49" t="s">
        <v>64</v>
      </c>
      <c r="D58" s="49">
        <v>9990029430</v>
      </c>
      <c r="E58" s="49" t="s">
        <v>57</v>
      </c>
      <c r="F58" s="50">
        <f>F59</f>
        <v>0</v>
      </c>
    </row>
    <row r="59" spans="1:6" ht="31.5" hidden="1">
      <c r="A59" s="51" t="s">
        <v>86</v>
      </c>
      <c r="B59" s="49" t="s">
        <v>69</v>
      </c>
      <c r="C59" s="49" t="s">
        <v>64</v>
      </c>
      <c r="D59" s="49">
        <v>9990029430</v>
      </c>
      <c r="E59" s="48">
        <v>200</v>
      </c>
      <c r="F59" s="50"/>
    </row>
    <row r="60" spans="1:6" ht="15" customHeight="1">
      <c r="A60" s="47" t="s">
        <v>43</v>
      </c>
      <c r="B60" s="49" t="s">
        <v>69</v>
      </c>
      <c r="C60" s="49" t="s">
        <v>65</v>
      </c>
      <c r="D60" s="49" t="s">
        <v>87</v>
      </c>
      <c r="E60" s="49" t="s">
        <v>57</v>
      </c>
      <c r="F60" s="50">
        <f>F61+F64+F66+F68</f>
        <v>13.31</v>
      </c>
    </row>
    <row r="61" spans="1:6" ht="15.75">
      <c r="A61" s="47" t="s">
        <v>44</v>
      </c>
      <c r="B61" s="49" t="s">
        <v>69</v>
      </c>
      <c r="C61" s="49" t="s">
        <v>65</v>
      </c>
      <c r="D61" s="49">
        <v>9990029330</v>
      </c>
      <c r="E61" s="49" t="s">
        <v>57</v>
      </c>
      <c r="F61" s="50">
        <f>F62+F63</f>
        <v>13.31</v>
      </c>
    </row>
    <row r="62" spans="1:6" ht="31.5">
      <c r="A62" s="51" t="s">
        <v>86</v>
      </c>
      <c r="B62" s="49" t="s">
        <v>69</v>
      </c>
      <c r="C62" s="49" t="s">
        <v>65</v>
      </c>
      <c r="D62" s="49">
        <v>9990029330</v>
      </c>
      <c r="E62" s="48">
        <v>200</v>
      </c>
      <c r="F62" s="50">
        <v>13.3</v>
      </c>
    </row>
    <row r="63" spans="1:6" ht="15.75">
      <c r="A63" s="51" t="s">
        <v>90</v>
      </c>
      <c r="B63" s="49" t="s">
        <v>69</v>
      </c>
      <c r="C63" s="49" t="s">
        <v>65</v>
      </c>
      <c r="D63" s="49">
        <v>9990029330</v>
      </c>
      <c r="E63" s="48">
        <v>800</v>
      </c>
      <c r="F63" s="50">
        <v>0.01</v>
      </c>
    </row>
    <row r="64" spans="1:6" ht="13.5" customHeight="1" hidden="1">
      <c r="A64" s="47" t="s">
        <v>45</v>
      </c>
      <c r="B64" s="49" t="s">
        <v>69</v>
      </c>
      <c r="C64" s="49" t="s">
        <v>65</v>
      </c>
      <c r="D64" s="49">
        <v>9990029350</v>
      </c>
      <c r="E64" s="49" t="s">
        <v>57</v>
      </c>
      <c r="F64" s="50">
        <f>F65</f>
        <v>0</v>
      </c>
    </row>
    <row r="65" spans="1:6" ht="31.5" hidden="1">
      <c r="A65" s="51" t="s">
        <v>86</v>
      </c>
      <c r="B65" s="49" t="s">
        <v>69</v>
      </c>
      <c r="C65" s="49" t="s">
        <v>65</v>
      </c>
      <c r="D65" s="49">
        <v>9990029350</v>
      </c>
      <c r="E65" s="48">
        <v>200</v>
      </c>
      <c r="F65" s="50"/>
    </row>
    <row r="66" spans="1:6" ht="15.75" hidden="1">
      <c r="A66" s="47" t="s">
        <v>75</v>
      </c>
      <c r="B66" s="49" t="s">
        <v>69</v>
      </c>
      <c r="C66" s="49" t="s">
        <v>65</v>
      </c>
      <c r="D66" s="49">
        <v>9990029360</v>
      </c>
      <c r="E66" s="49" t="s">
        <v>57</v>
      </c>
      <c r="F66" s="50">
        <f>F67</f>
        <v>0</v>
      </c>
    </row>
    <row r="67" spans="1:6" ht="31.5" hidden="1">
      <c r="A67" s="51" t="s">
        <v>86</v>
      </c>
      <c r="B67" s="49" t="s">
        <v>69</v>
      </c>
      <c r="C67" s="49" t="s">
        <v>65</v>
      </c>
      <c r="D67" s="49">
        <v>9990029360</v>
      </c>
      <c r="E67" s="48">
        <v>200</v>
      </c>
      <c r="F67" s="50"/>
    </row>
    <row r="68" spans="1:6" ht="31.5" hidden="1">
      <c r="A68" s="47" t="s">
        <v>120</v>
      </c>
      <c r="B68" s="49" t="s">
        <v>69</v>
      </c>
      <c r="C68" s="49" t="s">
        <v>65</v>
      </c>
      <c r="D68" s="49">
        <v>9990029370</v>
      </c>
      <c r="E68" s="49" t="s">
        <v>57</v>
      </c>
      <c r="F68" s="50">
        <f>F69</f>
        <v>0</v>
      </c>
    </row>
    <row r="69" spans="1:6" ht="30.75" customHeight="1" hidden="1">
      <c r="A69" s="51" t="s">
        <v>86</v>
      </c>
      <c r="B69" s="49" t="s">
        <v>69</v>
      </c>
      <c r="C69" s="49" t="s">
        <v>65</v>
      </c>
      <c r="D69" s="49">
        <v>9990029370</v>
      </c>
      <c r="E69" s="48">
        <v>200</v>
      </c>
      <c r="F69" s="50"/>
    </row>
    <row r="70" spans="1:6" ht="15.75" customHeight="1">
      <c r="A70" s="43" t="s">
        <v>85</v>
      </c>
      <c r="B70" s="45">
        <v>10</v>
      </c>
      <c r="C70" s="45" t="s">
        <v>71</v>
      </c>
      <c r="D70" s="45" t="s">
        <v>87</v>
      </c>
      <c r="E70" s="45" t="s">
        <v>57</v>
      </c>
      <c r="F70" s="46">
        <f>F71</f>
        <v>52.6</v>
      </c>
    </row>
    <row r="71" spans="1:6" ht="15.75" customHeight="1">
      <c r="A71" s="47" t="s">
        <v>76</v>
      </c>
      <c r="B71" s="49">
        <v>10</v>
      </c>
      <c r="C71" s="49" t="s">
        <v>56</v>
      </c>
      <c r="D71" s="49" t="s">
        <v>87</v>
      </c>
      <c r="E71" s="49" t="s">
        <v>57</v>
      </c>
      <c r="F71" s="50">
        <f>F72</f>
        <v>52.6</v>
      </c>
    </row>
    <row r="72" spans="1:6" ht="47.25" customHeight="1">
      <c r="A72" s="47" t="s">
        <v>89</v>
      </c>
      <c r="B72" s="49">
        <v>10</v>
      </c>
      <c r="C72" s="49" t="s">
        <v>56</v>
      </c>
      <c r="D72" s="49">
        <v>9990010160</v>
      </c>
      <c r="E72" s="49" t="s">
        <v>57</v>
      </c>
      <c r="F72" s="50">
        <f>F73</f>
        <v>52.6</v>
      </c>
    </row>
    <row r="73" spans="1:6" ht="31.5">
      <c r="A73" s="47" t="s">
        <v>88</v>
      </c>
      <c r="B73" s="49">
        <v>10</v>
      </c>
      <c r="C73" s="49" t="s">
        <v>56</v>
      </c>
      <c r="D73" s="49">
        <v>9990010160</v>
      </c>
      <c r="E73" s="48">
        <v>300</v>
      </c>
      <c r="F73" s="50">
        <v>52.6</v>
      </c>
    </row>
    <row r="74" spans="1:6" ht="7.5" customHeight="1">
      <c r="A74" s="84" t="s">
        <v>46</v>
      </c>
      <c r="B74" s="76"/>
      <c r="C74" s="76"/>
      <c r="D74" s="76"/>
      <c r="E74" s="76"/>
      <c r="F74" s="82">
        <f>SUM(F12,F30,F35,F40,F56,F70)</f>
        <v>414.52000000000004</v>
      </c>
    </row>
    <row r="75" spans="1:6" ht="15">
      <c r="A75" s="84"/>
      <c r="B75" s="76"/>
      <c r="C75" s="76"/>
      <c r="D75" s="76"/>
      <c r="E75" s="76"/>
      <c r="F75" s="82"/>
    </row>
  </sheetData>
  <sheetProtection/>
  <mergeCells count="17">
    <mergeCell ref="A1:F1"/>
    <mergeCell ref="F74:F75"/>
    <mergeCell ref="A4:F4"/>
    <mergeCell ref="A5:F5"/>
    <mergeCell ref="A6:F6"/>
    <mergeCell ref="A7:F7"/>
    <mergeCell ref="A74:A75"/>
    <mergeCell ref="B74:B75"/>
    <mergeCell ref="D74:D75"/>
    <mergeCell ref="E74:E75"/>
    <mergeCell ref="F9:F10"/>
    <mergeCell ref="C74:C75"/>
    <mergeCell ref="A9:A10"/>
    <mergeCell ref="B9:B10"/>
    <mergeCell ref="C9:C10"/>
    <mergeCell ref="D9:D10"/>
    <mergeCell ref="E9:E10"/>
  </mergeCells>
  <printOptions/>
  <pageMargins left="0.984251968503937" right="0.5905511811023623" top="0.3937007874015748" bottom="0.4724409448818898" header="0" footer="0"/>
  <pageSetup fitToHeight="2" fitToWidth="1" horizontalDpi="600" verticalDpi="600" orientation="portrait" paperSize="9" scale="95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view="pageBreakPreview" zoomScale="90" zoomScaleSheetLayoutView="90" workbookViewId="0" topLeftCell="A1">
      <selection activeCell="H16" sqref="H16"/>
    </sheetView>
  </sheetViews>
  <sheetFormatPr defaultColWidth="8.25390625" defaultRowHeight="15.75"/>
  <cols>
    <col min="1" max="1" width="48.375" style="13" customWidth="1"/>
    <col min="2" max="2" width="4.75390625" style="8" customWidth="1"/>
    <col min="3" max="3" width="4.375" style="8" customWidth="1"/>
    <col min="4" max="4" width="4.25390625" style="8" customWidth="1"/>
    <col min="5" max="5" width="13.125" style="8" customWidth="1"/>
    <col min="6" max="6" width="4.625" style="8" customWidth="1"/>
    <col min="7" max="7" width="8.25390625" style="8" customWidth="1"/>
    <col min="8" max="16384" width="8.25390625" style="8" customWidth="1"/>
  </cols>
  <sheetData>
    <row r="1" spans="1:7" ht="123" customHeight="1">
      <c r="A1" s="81" t="s">
        <v>136</v>
      </c>
      <c r="B1" s="81"/>
      <c r="C1" s="81"/>
      <c r="D1" s="81"/>
      <c r="E1" s="81"/>
      <c r="F1" s="81"/>
      <c r="G1" s="81"/>
    </row>
    <row r="2" spans="1:7" ht="15.75">
      <c r="A2" s="15"/>
      <c r="B2" s="15"/>
      <c r="C2" s="15"/>
      <c r="D2" s="15"/>
      <c r="E2" s="15"/>
      <c r="F2" s="15"/>
      <c r="G2" s="15"/>
    </row>
    <row r="3" spans="1:7" ht="15.75">
      <c r="A3" s="15"/>
      <c r="B3" s="15"/>
      <c r="C3" s="15"/>
      <c r="D3" s="15"/>
      <c r="E3" s="15"/>
      <c r="F3" s="15"/>
      <c r="G3" s="15"/>
    </row>
    <row r="4" spans="1:7" ht="15.75">
      <c r="A4" s="83" t="s">
        <v>102</v>
      </c>
      <c r="B4" s="83"/>
      <c r="C4" s="83"/>
      <c r="D4" s="83"/>
      <c r="E4" s="83"/>
      <c r="F4" s="83"/>
      <c r="G4" s="83"/>
    </row>
    <row r="5" spans="1:7" ht="15.75">
      <c r="A5" s="83" t="s">
        <v>101</v>
      </c>
      <c r="B5" s="83"/>
      <c r="C5" s="83"/>
      <c r="D5" s="83"/>
      <c r="E5" s="83"/>
      <c r="F5" s="83"/>
      <c r="G5" s="83"/>
    </row>
    <row r="6" spans="1:7" ht="15.75">
      <c r="A6" s="83" t="s">
        <v>133</v>
      </c>
      <c r="B6" s="83"/>
      <c r="C6" s="83"/>
      <c r="D6" s="83"/>
      <c r="E6" s="83"/>
      <c r="F6" s="83"/>
      <c r="G6" s="83"/>
    </row>
    <row r="7" spans="1:7" ht="15.75">
      <c r="A7" s="14"/>
      <c r="G7" s="10" t="s">
        <v>131</v>
      </c>
    </row>
    <row r="8" spans="1:7" ht="15">
      <c r="A8" s="77" t="s">
        <v>1</v>
      </c>
      <c r="B8" s="79" t="s">
        <v>47</v>
      </c>
      <c r="C8" s="79" t="s">
        <v>33</v>
      </c>
      <c r="D8" s="79" t="s">
        <v>70</v>
      </c>
      <c r="E8" s="79" t="s">
        <v>34</v>
      </c>
      <c r="F8" s="79" t="s">
        <v>35</v>
      </c>
      <c r="G8" s="74" t="s">
        <v>77</v>
      </c>
    </row>
    <row r="9" spans="1:7" ht="15">
      <c r="A9" s="78"/>
      <c r="B9" s="80"/>
      <c r="C9" s="80"/>
      <c r="D9" s="80"/>
      <c r="E9" s="80"/>
      <c r="F9" s="80"/>
      <c r="G9" s="75"/>
    </row>
    <row r="10" spans="1:7" s="7" customFormat="1" ht="12.75">
      <c r="A10" s="40">
        <v>1</v>
      </c>
      <c r="B10" s="41">
        <v>2</v>
      </c>
      <c r="C10" s="42">
        <v>3</v>
      </c>
      <c r="D10" s="41">
        <v>4</v>
      </c>
      <c r="E10" s="42">
        <v>5</v>
      </c>
      <c r="F10" s="41">
        <v>6</v>
      </c>
      <c r="G10" s="42">
        <v>7</v>
      </c>
    </row>
    <row r="11" spans="1:7" ht="31.5">
      <c r="A11" s="43" t="s">
        <v>121</v>
      </c>
      <c r="B11" s="44">
        <v>904</v>
      </c>
      <c r="C11" s="45" t="s">
        <v>71</v>
      </c>
      <c r="D11" s="45" t="s">
        <v>71</v>
      </c>
      <c r="E11" s="45" t="s">
        <v>87</v>
      </c>
      <c r="F11" s="45" t="s">
        <v>57</v>
      </c>
      <c r="G11" s="46">
        <f>G12+G19+G22+G29+G33+G37+G40+G47+G52+G55+G64</f>
        <v>414.51000000000005</v>
      </c>
    </row>
    <row r="12" spans="1:7" ht="63">
      <c r="A12" s="43" t="s">
        <v>100</v>
      </c>
      <c r="B12" s="44">
        <v>904</v>
      </c>
      <c r="C12" s="45" t="s">
        <v>56</v>
      </c>
      <c r="D12" s="45" t="s">
        <v>58</v>
      </c>
      <c r="E12" s="45" t="s">
        <v>87</v>
      </c>
      <c r="F12" s="45" t="s">
        <v>57</v>
      </c>
      <c r="G12" s="46">
        <f>G13+G17</f>
        <v>198.81</v>
      </c>
    </row>
    <row r="13" spans="1:7" ht="30" customHeight="1">
      <c r="A13" s="47" t="s">
        <v>99</v>
      </c>
      <c r="B13" s="48">
        <v>904</v>
      </c>
      <c r="C13" s="49" t="s">
        <v>56</v>
      </c>
      <c r="D13" s="49" t="s">
        <v>58</v>
      </c>
      <c r="E13" s="49">
        <v>9990029020</v>
      </c>
      <c r="F13" s="49" t="s">
        <v>57</v>
      </c>
      <c r="G13" s="50">
        <f>G14+G15+G16</f>
        <v>76.41000000000001</v>
      </c>
    </row>
    <row r="14" spans="1:7" ht="78.75">
      <c r="A14" s="51" t="s">
        <v>96</v>
      </c>
      <c r="B14" s="48">
        <v>904</v>
      </c>
      <c r="C14" s="49" t="s">
        <v>56</v>
      </c>
      <c r="D14" s="49" t="s">
        <v>58</v>
      </c>
      <c r="E14" s="49">
        <v>9990029020</v>
      </c>
      <c r="F14" s="48">
        <v>100</v>
      </c>
      <c r="G14" s="50">
        <f>'прил 2'!F15</f>
        <v>76.4</v>
      </c>
    </row>
    <row r="15" spans="1:7" ht="30.75" customHeight="1" hidden="1">
      <c r="A15" s="51" t="s">
        <v>86</v>
      </c>
      <c r="B15" s="48">
        <v>904</v>
      </c>
      <c r="C15" s="49" t="s">
        <v>56</v>
      </c>
      <c r="D15" s="49" t="s">
        <v>58</v>
      </c>
      <c r="E15" s="49">
        <v>9990029020</v>
      </c>
      <c r="F15" s="48">
        <v>200</v>
      </c>
      <c r="G15" s="50">
        <f>'прил 2'!F16</f>
        <v>0</v>
      </c>
    </row>
    <row r="16" spans="1:7" ht="15.75">
      <c r="A16" s="51" t="s">
        <v>90</v>
      </c>
      <c r="B16" s="48">
        <v>904</v>
      </c>
      <c r="C16" s="49" t="s">
        <v>56</v>
      </c>
      <c r="D16" s="49" t="s">
        <v>58</v>
      </c>
      <c r="E16" s="49">
        <v>9990029002</v>
      </c>
      <c r="F16" s="48">
        <v>800</v>
      </c>
      <c r="G16" s="50">
        <f>'прил 2'!F17</f>
        <v>0.01</v>
      </c>
    </row>
    <row r="17" spans="1:7" ht="15.75">
      <c r="A17" s="47" t="s">
        <v>36</v>
      </c>
      <c r="B17" s="48">
        <v>904</v>
      </c>
      <c r="C17" s="49" t="s">
        <v>56</v>
      </c>
      <c r="D17" s="49" t="s">
        <v>58</v>
      </c>
      <c r="E17" s="49">
        <v>9990029030</v>
      </c>
      <c r="F17" s="49" t="s">
        <v>57</v>
      </c>
      <c r="G17" s="50">
        <f>G18</f>
        <v>122.4</v>
      </c>
    </row>
    <row r="18" spans="1:7" ht="78.75">
      <c r="A18" s="51" t="s">
        <v>96</v>
      </c>
      <c r="B18" s="48">
        <v>904</v>
      </c>
      <c r="C18" s="49" t="s">
        <v>56</v>
      </c>
      <c r="D18" s="49" t="s">
        <v>58</v>
      </c>
      <c r="E18" s="49">
        <v>9990029030</v>
      </c>
      <c r="F18" s="48">
        <v>100</v>
      </c>
      <c r="G18" s="50">
        <f>'прил 2'!F19</f>
        <v>122.4</v>
      </c>
    </row>
    <row r="19" spans="1:7" ht="15.75" hidden="1">
      <c r="A19" s="47" t="s">
        <v>98</v>
      </c>
      <c r="B19" s="48">
        <v>904</v>
      </c>
      <c r="C19" s="49" t="s">
        <v>56</v>
      </c>
      <c r="D19" s="49" t="s">
        <v>72</v>
      </c>
      <c r="E19" s="49" t="s">
        <v>87</v>
      </c>
      <c r="F19" s="49" t="s">
        <v>57</v>
      </c>
      <c r="G19" s="50">
        <f>G20</f>
        <v>0</v>
      </c>
    </row>
    <row r="20" spans="1:7" ht="31.5" customHeight="1" hidden="1">
      <c r="A20" s="47" t="s">
        <v>73</v>
      </c>
      <c r="B20" s="48">
        <v>904</v>
      </c>
      <c r="C20" s="49" t="s">
        <v>56</v>
      </c>
      <c r="D20" s="49" t="s">
        <v>72</v>
      </c>
      <c r="E20" s="49">
        <v>9990029510</v>
      </c>
      <c r="F20" s="49" t="s">
        <v>57</v>
      </c>
      <c r="G20" s="50">
        <f>G21</f>
        <v>0</v>
      </c>
    </row>
    <row r="21" spans="1:7" ht="15.75" hidden="1">
      <c r="A21" s="51" t="s">
        <v>90</v>
      </c>
      <c r="B21" s="48">
        <v>904</v>
      </c>
      <c r="C21" s="49" t="s">
        <v>56</v>
      </c>
      <c r="D21" s="49" t="s">
        <v>72</v>
      </c>
      <c r="E21" s="49">
        <v>9990029510</v>
      </c>
      <c r="F21" s="48">
        <v>800</v>
      </c>
      <c r="G21" s="50">
        <f>'прил 2'!F22</f>
        <v>0</v>
      </c>
    </row>
    <row r="22" spans="1:7" ht="18.75" customHeight="1">
      <c r="A22" s="43" t="s">
        <v>37</v>
      </c>
      <c r="B22" s="44">
        <v>904</v>
      </c>
      <c r="C22" s="45" t="s">
        <v>56</v>
      </c>
      <c r="D22" s="45" t="s">
        <v>63</v>
      </c>
      <c r="E22" s="45" t="s">
        <v>87</v>
      </c>
      <c r="F22" s="45" t="s">
        <v>57</v>
      </c>
      <c r="G22" s="46">
        <f>G25+G23</f>
        <v>63</v>
      </c>
    </row>
    <row r="23" spans="1:7" ht="47.25">
      <c r="A23" s="47" t="s">
        <v>132</v>
      </c>
      <c r="B23" s="48">
        <v>904</v>
      </c>
      <c r="C23" s="49" t="s">
        <v>56</v>
      </c>
      <c r="D23" s="49" t="s">
        <v>63</v>
      </c>
      <c r="E23" s="49">
        <v>9990029140</v>
      </c>
      <c r="F23" s="49" t="s">
        <v>57</v>
      </c>
      <c r="G23" s="50">
        <f>G24</f>
        <v>18</v>
      </c>
    </row>
    <row r="24" spans="1:7" ht="31.5">
      <c r="A24" s="47" t="s">
        <v>86</v>
      </c>
      <c r="B24" s="48">
        <v>904</v>
      </c>
      <c r="C24" s="49" t="s">
        <v>56</v>
      </c>
      <c r="D24" s="49" t="s">
        <v>63</v>
      </c>
      <c r="E24" s="49">
        <v>9990029140</v>
      </c>
      <c r="F24" s="48">
        <v>200</v>
      </c>
      <c r="G24" s="50">
        <f>'прил 2'!F25</f>
        <v>18</v>
      </c>
    </row>
    <row r="25" spans="1:7" ht="15.75">
      <c r="A25" s="47" t="s">
        <v>38</v>
      </c>
      <c r="B25" s="48">
        <v>904</v>
      </c>
      <c r="C25" s="49" t="s">
        <v>56</v>
      </c>
      <c r="D25" s="49" t="s">
        <v>63</v>
      </c>
      <c r="E25" s="49">
        <v>9990029960</v>
      </c>
      <c r="F25" s="49" t="s">
        <v>57</v>
      </c>
      <c r="G25" s="50">
        <f>G26+G27+G28</f>
        <v>45</v>
      </c>
    </row>
    <row r="26" spans="1:7" ht="84.75" customHeight="1">
      <c r="A26" s="51" t="s">
        <v>96</v>
      </c>
      <c r="B26" s="48">
        <v>904</v>
      </c>
      <c r="C26" s="49" t="s">
        <v>56</v>
      </c>
      <c r="D26" s="49" t="s">
        <v>63</v>
      </c>
      <c r="E26" s="49">
        <v>9990029960</v>
      </c>
      <c r="F26" s="48">
        <v>100</v>
      </c>
      <c r="G26" s="50">
        <f>'прил 2'!F27</f>
        <v>0</v>
      </c>
    </row>
    <row r="27" spans="1:7" ht="30" customHeight="1">
      <c r="A27" s="51" t="s">
        <v>86</v>
      </c>
      <c r="B27" s="48">
        <v>904</v>
      </c>
      <c r="C27" s="49" t="s">
        <v>56</v>
      </c>
      <c r="D27" s="49" t="s">
        <v>63</v>
      </c>
      <c r="E27" s="49">
        <v>9990029960</v>
      </c>
      <c r="F27" s="48">
        <v>200</v>
      </c>
      <c r="G27" s="50">
        <f>'прил 2'!F28</f>
        <v>45</v>
      </c>
    </row>
    <row r="28" spans="1:7" ht="19.5" customHeight="1" hidden="1">
      <c r="A28" s="51" t="s">
        <v>90</v>
      </c>
      <c r="B28" s="48">
        <v>904</v>
      </c>
      <c r="C28" s="49" t="s">
        <v>56</v>
      </c>
      <c r="D28" s="49" t="s">
        <v>63</v>
      </c>
      <c r="E28" s="49">
        <v>9990029960</v>
      </c>
      <c r="F28" s="48">
        <v>800</v>
      </c>
      <c r="G28" s="50">
        <f>'прил 2'!F29</f>
        <v>0</v>
      </c>
    </row>
    <row r="29" spans="1:7" ht="15.75" customHeight="1">
      <c r="A29" s="43" t="s">
        <v>60</v>
      </c>
      <c r="B29" s="44">
        <v>904</v>
      </c>
      <c r="C29" s="45" t="s">
        <v>64</v>
      </c>
      <c r="D29" s="45" t="s">
        <v>65</v>
      </c>
      <c r="E29" s="45" t="s">
        <v>87</v>
      </c>
      <c r="F29" s="45" t="s">
        <v>57</v>
      </c>
      <c r="G29" s="46">
        <f>G30</f>
        <v>23.7</v>
      </c>
    </row>
    <row r="30" spans="1:7" ht="35.25" customHeight="1">
      <c r="A30" s="47" t="s">
        <v>97</v>
      </c>
      <c r="B30" s="48">
        <v>904</v>
      </c>
      <c r="C30" s="49" t="s">
        <v>64</v>
      </c>
      <c r="D30" s="49" t="s">
        <v>65</v>
      </c>
      <c r="E30" s="49" t="s">
        <v>95</v>
      </c>
      <c r="F30" s="49" t="s">
        <v>57</v>
      </c>
      <c r="G30" s="50">
        <f>G31+G32</f>
        <v>23.7</v>
      </c>
    </row>
    <row r="31" spans="1:7" ht="78.75">
      <c r="A31" s="51" t="s">
        <v>96</v>
      </c>
      <c r="B31" s="48">
        <v>904</v>
      </c>
      <c r="C31" s="49" t="s">
        <v>64</v>
      </c>
      <c r="D31" s="49" t="s">
        <v>65</v>
      </c>
      <c r="E31" s="49" t="s">
        <v>95</v>
      </c>
      <c r="F31" s="48">
        <v>100</v>
      </c>
      <c r="G31" s="50">
        <f>'прил 2'!F33</f>
        <v>23.7</v>
      </c>
    </row>
    <row r="32" spans="1:7" ht="30.75" customHeight="1" hidden="1">
      <c r="A32" s="51" t="s">
        <v>86</v>
      </c>
      <c r="B32" s="48">
        <v>904</v>
      </c>
      <c r="C32" s="49" t="s">
        <v>64</v>
      </c>
      <c r="D32" s="49" t="s">
        <v>65</v>
      </c>
      <c r="E32" s="49" t="s">
        <v>95</v>
      </c>
      <c r="F32" s="48">
        <v>200</v>
      </c>
      <c r="G32" s="50">
        <f>'прил 2'!F34</f>
        <v>0</v>
      </c>
    </row>
    <row r="33" spans="1:7" ht="15.75" hidden="1">
      <c r="A33" s="47" t="s">
        <v>93</v>
      </c>
      <c r="B33" s="48">
        <v>904</v>
      </c>
      <c r="C33" s="49" t="s">
        <v>65</v>
      </c>
      <c r="D33" s="49">
        <v>10</v>
      </c>
      <c r="E33" s="49" t="s">
        <v>87</v>
      </c>
      <c r="F33" s="49" t="s">
        <v>57</v>
      </c>
      <c r="G33" s="50">
        <f>G34</f>
        <v>0</v>
      </c>
    </row>
    <row r="34" spans="1:7" ht="31.5" hidden="1">
      <c r="A34" s="47" t="s">
        <v>92</v>
      </c>
      <c r="B34" s="48">
        <v>904</v>
      </c>
      <c r="C34" s="49" t="s">
        <v>65</v>
      </c>
      <c r="D34" s="49">
        <v>10</v>
      </c>
      <c r="E34" s="49" t="s">
        <v>91</v>
      </c>
      <c r="F34" s="49" t="s">
        <v>57</v>
      </c>
      <c r="G34" s="50">
        <f>G35+G36</f>
        <v>0</v>
      </c>
    </row>
    <row r="35" spans="1:7" ht="33" customHeight="1" hidden="1">
      <c r="A35" s="51" t="s">
        <v>86</v>
      </c>
      <c r="B35" s="48">
        <v>904</v>
      </c>
      <c r="C35" s="49" t="s">
        <v>65</v>
      </c>
      <c r="D35" s="49">
        <v>10</v>
      </c>
      <c r="E35" s="49" t="s">
        <v>91</v>
      </c>
      <c r="F35" s="48">
        <v>200</v>
      </c>
      <c r="G35" s="50">
        <f>'прил 2'!F38</f>
        <v>0</v>
      </c>
    </row>
    <row r="36" spans="1:7" ht="15.75" customHeight="1" hidden="1">
      <c r="A36" s="52" t="s">
        <v>90</v>
      </c>
      <c r="B36" s="48">
        <v>904</v>
      </c>
      <c r="C36" s="49" t="s">
        <v>65</v>
      </c>
      <c r="D36" s="49">
        <v>10</v>
      </c>
      <c r="E36" s="49" t="s">
        <v>91</v>
      </c>
      <c r="F36" s="48">
        <v>800</v>
      </c>
      <c r="G36" s="50">
        <f>'прил 2'!F39</f>
        <v>0</v>
      </c>
    </row>
    <row r="37" spans="1:7" ht="15.75" hidden="1">
      <c r="A37" s="47" t="s">
        <v>61</v>
      </c>
      <c r="B37" s="48">
        <v>904</v>
      </c>
      <c r="C37" s="49" t="s">
        <v>58</v>
      </c>
      <c r="D37" s="49" t="s">
        <v>67</v>
      </c>
      <c r="E37" s="49" t="s">
        <v>87</v>
      </c>
      <c r="F37" s="49" t="s">
        <v>57</v>
      </c>
      <c r="G37" s="53">
        <f>G38</f>
        <v>0</v>
      </c>
    </row>
    <row r="38" spans="1:7" ht="31.5" hidden="1">
      <c r="A38" s="47" t="s">
        <v>62</v>
      </c>
      <c r="B38" s="48">
        <v>904</v>
      </c>
      <c r="C38" s="49" t="s">
        <v>58</v>
      </c>
      <c r="D38" s="49" t="s">
        <v>67</v>
      </c>
      <c r="E38" s="49">
        <v>9990029180</v>
      </c>
      <c r="F38" s="49" t="s">
        <v>57</v>
      </c>
      <c r="G38" s="50">
        <f>G39</f>
        <v>0</v>
      </c>
    </row>
    <row r="39" spans="1:7" ht="30.75" customHeight="1" hidden="1">
      <c r="A39" s="51" t="s">
        <v>86</v>
      </c>
      <c r="B39" s="48">
        <v>904</v>
      </c>
      <c r="C39" s="49" t="s">
        <v>58</v>
      </c>
      <c r="D39" s="49" t="s">
        <v>67</v>
      </c>
      <c r="E39" s="49">
        <v>9990029180</v>
      </c>
      <c r="F39" s="48">
        <v>200</v>
      </c>
      <c r="G39" s="50">
        <f>'прил 2'!F43</f>
        <v>0</v>
      </c>
    </row>
    <row r="40" spans="1:7" ht="18" customHeight="1">
      <c r="A40" s="43" t="s">
        <v>39</v>
      </c>
      <c r="B40" s="44">
        <v>904</v>
      </c>
      <c r="C40" s="45" t="s">
        <v>58</v>
      </c>
      <c r="D40" s="45" t="s">
        <v>66</v>
      </c>
      <c r="E40" s="45" t="s">
        <v>87</v>
      </c>
      <c r="F40" s="45" t="s">
        <v>57</v>
      </c>
      <c r="G40" s="63">
        <f>G41+G43+G45</f>
        <v>63.1</v>
      </c>
    </row>
    <row r="41" spans="1:7" ht="31.5" hidden="1">
      <c r="A41" s="47" t="s">
        <v>117</v>
      </c>
      <c r="B41" s="48">
        <v>904</v>
      </c>
      <c r="C41" s="49" t="s">
        <v>58</v>
      </c>
      <c r="D41" s="49" t="s">
        <v>66</v>
      </c>
      <c r="E41" s="49">
        <v>9990029700</v>
      </c>
      <c r="F41" s="49" t="s">
        <v>57</v>
      </c>
      <c r="G41" s="50">
        <f>G42</f>
        <v>0</v>
      </c>
    </row>
    <row r="42" spans="1:7" ht="32.25" customHeight="1" hidden="1">
      <c r="A42" s="51" t="s">
        <v>86</v>
      </c>
      <c r="B42" s="48">
        <v>904</v>
      </c>
      <c r="C42" s="49" t="s">
        <v>58</v>
      </c>
      <c r="D42" s="49" t="s">
        <v>66</v>
      </c>
      <c r="E42" s="49">
        <v>9990029700</v>
      </c>
      <c r="F42" s="48">
        <v>200</v>
      </c>
      <c r="G42" s="50">
        <f>'прил 2'!F46</f>
        <v>0</v>
      </c>
    </row>
    <row r="43" spans="1:7" ht="61.5" customHeight="1" hidden="1">
      <c r="A43" s="47" t="s">
        <v>118</v>
      </c>
      <c r="B43" s="48">
        <v>904</v>
      </c>
      <c r="C43" s="49" t="s">
        <v>58</v>
      </c>
      <c r="D43" s="49" t="s">
        <v>66</v>
      </c>
      <c r="E43" s="49">
        <v>9990029710</v>
      </c>
      <c r="F43" s="49" t="s">
        <v>57</v>
      </c>
      <c r="G43" s="50">
        <f>G44</f>
        <v>0</v>
      </c>
    </row>
    <row r="44" spans="1:7" ht="32.25" customHeight="1" hidden="1">
      <c r="A44" s="51" t="s">
        <v>86</v>
      </c>
      <c r="B44" s="48">
        <v>904</v>
      </c>
      <c r="C44" s="49" t="s">
        <v>58</v>
      </c>
      <c r="D44" s="49" t="s">
        <v>66</v>
      </c>
      <c r="E44" s="49">
        <v>9990029710</v>
      </c>
      <c r="F44" s="48">
        <v>200</v>
      </c>
      <c r="G44" s="50">
        <f>'прил 2'!F48</f>
        <v>0</v>
      </c>
    </row>
    <row r="45" spans="1:7" ht="47.25">
      <c r="A45" s="54" t="s">
        <v>119</v>
      </c>
      <c r="B45" s="48">
        <v>904</v>
      </c>
      <c r="C45" s="49" t="s">
        <v>58</v>
      </c>
      <c r="D45" s="49" t="s">
        <v>66</v>
      </c>
      <c r="E45" s="49">
        <v>9990029760</v>
      </c>
      <c r="F45" s="49" t="s">
        <v>57</v>
      </c>
      <c r="G45" s="50">
        <f>G46</f>
        <v>63.1</v>
      </c>
    </row>
    <row r="46" spans="1:7" ht="33.75" customHeight="1">
      <c r="A46" s="54" t="s">
        <v>86</v>
      </c>
      <c r="B46" s="48">
        <v>904</v>
      </c>
      <c r="C46" s="49" t="s">
        <v>58</v>
      </c>
      <c r="D46" s="49" t="s">
        <v>66</v>
      </c>
      <c r="E46" s="49">
        <v>9990029760</v>
      </c>
      <c r="F46" s="48">
        <v>200</v>
      </c>
      <c r="G46" s="50">
        <f>'прил 2'!F50</f>
        <v>63.1</v>
      </c>
    </row>
    <row r="47" spans="1:7" ht="15.75" hidden="1">
      <c r="A47" s="47" t="s">
        <v>40</v>
      </c>
      <c r="B47" s="48">
        <v>904</v>
      </c>
      <c r="C47" s="49" t="s">
        <v>58</v>
      </c>
      <c r="D47" s="49" t="s">
        <v>68</v>
      </c>
      <c r="E47" s="49" t="s">
        <v>87</v>
      </c>
      <c r="F47" s="49" t="s">
        <v>57</v>
      </c>
      <c r="G47" s="53">
        <f>G48+G50</f>
        <v>0</v>
      </c>
    </row>
    <row r="48" spans="1:7" ht="31.5" hidden="1">
      <c r="A48" s="47" t="s">
        <v>41</v>
      </c>
      <c r="B48" s="48">
        <v>904</v>
      </c>
      <c r="C48" s="49" t="s">
        <v>58</v>
      </c>
      <c r="D48" s="49" t="s">
        <v>68</v>
      </c>
      <c r="E48" s="49">
        <v>9990029660</v>
      </c>
      <c r="F48" s="49" t="s">
        <v>57</v>
      </c>
      <c r="G48" s="50">
        <f>G49</f>
        <v>0</v>
      </c>
    </row>
    <row r="49" spans="1:7" ht="34.5" customHeight="1" hidden="1">
      <c r="A49" s="51" t="s">
        <v>86</v>
      </c>
      <c r="B49" s="48">
        <v>904</v>
      </c>
      <c r="C49" s="49" t="s">
        <v>58</v>
      </c>
      <c r="D49" s="49" t="s">
        <v>68</v>
      </c>
      <c r="E49" s="49">
        <v>9990029660</v>
      </c>
      <c r="F49" s="48">
        <v>200</v>
      </c>
      <c r="G49" s="50">
        <f>'прил 2'!F53</f>
        <v>0</v>
      </c>
    </row>
    <row r="50" spans="1:7" ht="63" hidden="1">
      <c r="A50" s="54" t="s">
        <v>108</v>
      </c>
      <c r="B50" s="48">
        <v>904</v>
      </c>
      <c r="C50" s="49" t="s">
        <v>58</v>
      </c>
      <c r="D50" s="49" t="s">
        <v>68</v>
      </c>
      <c r="E50" s="48" t="s">
        <v>109</v>
      </c>
      <c r="F50" s="49" t="s">
        <v>57</v>
      </c>
      <c r="G50" s="50">
        <f>G51</f>
        <v>0</v>
      </c>
    </row>
    <row r="51" spans="1:7" ht="34.5" customHeight="1" hidden="1">
      <c r="A51" s="54" t="s">
        <v>86</v>
      </c>
      <c r="B51" s="48">
        <v>904</v>
      </c>
      <c r="C51" s="49" t="s">
        <v>58</v>
      </c>
      <c r="D51" s="49" t="s">
        <v>68</v>
      </c>
      <c r="E51" s="48" t="s">
        <v>109</v>
      </c>
      <c r="F51" s="48">
        <v>200</v>
      </c>
      <c r="G51" s="50">
        <f>'прил 2'!F54</f>
        <v>0</v>
      </c>
    </row>
    <row r="52" spans="1:7" ht="15.75" hidden="1">
      <c r="A52" s="47" t="s">
        <v>42</v>
      </c>
      <c r="B52" s="48">
        <v>904</v>
      </c>
      <c r="C52" s="49" t="s">
        <v>69</v>
      </c>
      <c r="D52" s="49" t="s">
        <v>64</v>
      </c>
      <c r="E52" s="49" t="s">
        <v>87</v>
      </c>
      <c r="F52" s="49" t="s">
        <v>57</v>
      </c>
      <c r="G52" s="50">
        <f>G53</f>
        <v>0</v>
      </c>
    </row>
    <row r="53" spans="1:7" ht="28.5" customHeight="1" hidden="1">
      <c r="A53" s="47" t="s">
        <v>74</v>
      </c>
      <c r="B53" s="48">
        <v>904</v>
      </c>
      <c r="C53" s="49" t="s">
        <v>69</v>
      </c>
      <c r="D53" s="49" t="s">
        <v>64</v>
      </c>
      <c r="E53" s="49">
        <v>9990029430</v>
      </c>
      <c r="F53" s="49" t="s">
        <v>57</v>
      </c>
      <c r="G53" s="50">
        <f>G54</f>
        <v>0</v>
      </c>
    </row>
    <row r="54" spans="1:7" ht="31.5" customHeight="1" hidden="1">
      <c r="A54" s="51" t="s">
        <v>86</v>
      </c>
      <c r="B54" s="48">
        <v>904</v>
      </c>
      <c r="C54" s="49" t="s">
        <v>69</v>
      </c>
      <c r="D54" s="49" t="s">
        <v>64</v>
      </c>
      <c r="E54" s="49">
        <v>9990029430</v>
      </c>
      <c r="F54" s="48">
        <v>200</v>
      </c>
      <c r="G54" s="50">
        <f>'прил 2'!F59</f>
        <v>0</v>
      </c>
    </row>
    <row r="55" spans="1:7" ht="15.75">
      <c r="A55" s="43" t="s">
        <v>43</v>
      </c>
      <c r="B55" s="44">
        <v>904</v>
      </c>
      <c r="C55" s="45" t="s">
        <v>69</v>
      </c>
      <c r="D55" s="45" t="s">
        <v>65</v>
      </c>
      <c r="E55" s="45" t="s">
        <v>87</v>
      </c>
      <c r="F55" s="45" t="s">
        <v>57</v>
      </c>
      <c r="G55" s="46">
        <f>G56+G58+G60+G62</f>
        <v>13.3</v>
      </c>
    </row>
    <row r="56" spans="1:7" ht="15.75">
      <c r="A56" s="47" t="s">
        <v>44</v>
      </c>
      <c r="B56" s="48">
        <v>904</v>
      </c>
      <c r="C56" s="49" t="s">
        <v>69</v>
      </c>
      <c r="D56" s="49" t="s">
        <v>65</v>
      </c>
      <c r="E56" s="49">
        <v>9990029330</v>
      </c>
      <c r="F56" s="49" t="s">
        <v>57</v>
      </c>
      <c r="G56" s="50">
        <f>G57</f>
        <v>13.3</v>
      </c>
    </row>
    <row r="57" spans="1:7" ht="31.5" customHeight="1">
      <c r="A57" s="51" t="s">
        <v>86</v>
      </c>
      <c r="B57" s="48">
        <v>904</v>
      </c>
      <c r="C57" s="49" t="s">
        <v>69</v>
      </c>
      <c r="D57" s="49" t="s">
        <v>65</v>
      </c>
      <c r="E57" s="49">
        <v>9990029330</v>
      </c>
      <c r="F57" s="48">
        <v>200</v>
      </c>
      <c r="G57" s="50">
        <f>'прил 2'!F62</f>
        <v>13.3</v>
      </c>
    </row>
    <row r="58" spans="1:7" ht="15.75" hidden="1">
      <c r="A58" s="47" t="s">
        <v>45</v>
      </c>
      <c r="B58" s="48">
        <v>904</v>
      </c>
      <c r="C58" s="49" t="s">
        <v>69</v>
      </c>
      <c r="D58" s="49" t="s">
        <v>65</v>
      </c>
      <c r="E58" s="49">
        <v>9990029350</v>
      </c>
      <c r="F58" s="49" t="s">
        <v>57</v>
      </c>
      <c r="G58" s="50">
        <f>G59</f>
        <v>0</v>
      </c>
    </row>
    <row r="59" spans="1:7" ht="31.5" customHeight="1" hidden="1">
      <c r="A59" s="51" t="s">
        <v>86</v>
      </c>
      <c r="B59" s="48">
        <v>904</v>
      </c>
      <c r="C59" s="49" t="s">
        <v>69</v>
      </c>
      <c r="D59" s="49" t="s">
        <v>65</v>
      </c>
      <c r="E59" s="49">
        <v>9990029350</v>
      </c>
      <c r="F59" s="48">
        <v>200</v>
      </c>
      <c r="G59" s="50">
        <f>'прил 2'!F65</f>
        <v>0</v>
      </c>
    </row>
    <row r="60" spans="1:7" ht="17.25" customHeight="1" hidden="1">
      <c r="A60" s="47" t="s">
        <v>75</v>
      </c>
      <c r="B60" s="48">
        <v>904</v>
      </c>
      <c r="C60" s="49" t="s">
        <v>69</v>
      </c>
      <c r="D60" s="49" t="s">
        <v>65</v>
      </c>
      <c r="E60" s="49">
        <v>9990029360</v>
      </c>
      <c r="F60" s="49" t="s">
        <v>57</v>
      </c>
      <c r="G60" s="50">
        <f>G61</f>
        <v>0</v>
      </c>
    </row>
    <row r="61" spans="1:7" ht="30.75" customHeight="1" hidden="1">
      <c r="A61" s="51" t="s">
        <v>86</v>
      </c>
      <c r="B61" s="48">
        <v>904</v>
      </c>
      <c r="C61" s="49" t="s">
        <v>69</v>
      </c>
      <c r="D61" s="49" t="s">
        <v>65</v>
      </c>
      <c r="E61" s="49">
        <v>9990029360</v>
      </c>
      <c r="F61" s="48">
        <v>200</v>
      </c>
      <c r="G61" s="50">
        <f>'прил 2'!F67</f>
        <v>0</v>
      </c>
    </row>
    <row r="62" spans="1:7" ht="17.25" customHeight="1" hidden="1">
      <c r="A62" s="47" t="s">
        <v>120</v>
      </c>
      <c r="B62" s="48">
        <v>904</v>
      </c>
      <c r="C62" s="49" t="s">
        <v>69</v>
      </c>
      <c r="D62" s="49" t="s">
        <v>65</v>
      </c>
      <c r="E62" s="49">
        <v>9990029370</v>
      </c>
      <c r="F62" s="49" t="s">
        <v>57</v>
      </c>
      <c r="G62" s="50">
        <f>G63</f>
        <v>0</v>
      </c>
    </row>
    <row r="63" spans="1:7" ht="31.5" customHeight="1" hidden="1">
      <c r="A63" s="51" t="s">
        <v>86</v>
      </c>
      <c r="B63" s="48">
        <v>904</v>
      </c>
      <c r="C63" s="49" t="s">
        <v>69</v>
      </c>
      <c r="D63" s="49" t="s">
        <v>65</v>
      </c>
      <c r="E63" s="49">
        <v>9990029370</v>
      </c>
      <c r="F63" s="48">
        <v>200</v>
      </c>
      <c r="G63" s="55">
        <f>'прил 2'!F69</f>
        <v>0</v>
      </c>
    </row>
    <row r="64" spans="1:7" ht="14.25" customHeight="1">
      <c r="A64" s="43" t="s">
        <v>76</v>
      </c>
      <c r="B64" s="44">
        <v>904</v>
      </c>
      <c r="C64" s="45">
        <v>10</v>
      </c>
      <c r="D64" s="45" t="s">
        <v>56</v>
      </c>
      <c r="E64" s="45" t="s">
        <v>87</v>
      </c>
      <c r="F64" s="45" t="s">
        <v>57</v>
      </c>
      <c r="G64" s="57">
        <f>G65</f>
        <v>52.6</v>
      </c>
    </row>
    <row r="65" spans="1:7" ht="46.5" customHeight="1">
      <c r="A65" s="47" t="s">
        <v>89</v>
      </c>
      <c r="B65" s="48">
        <v>904</v>
      </c>
      <c r="C65" s="49">
        <v>10</v>
      </c>
      <c r="D65" s="49" t="s">
        <v>56</v>
      </c>
      <c r="E65" s="49">
        <v>9990010160</v>
      </c>
      <c r="F65" s="49" t="s">
        <v>57</v>
      </c>
      <c r="G65" s="56">
        <f>G66</f>
        <v>52.6</v>
      </c>
    </row>
    <row r="66" spans="1:7" ht="29.25" customHeight="1">
      <c r="A66" s="47" t="s">
        <v>88</v>
      </c>
      <c r="B66" s="48">
        <v>904</v>
      </c>
      <c r="C66" s="49">
        <v>10</v>
      </c>
      <c r="D66" s="49" t="s">
        <v>56</v>
      </c>
      <c r="E66" s="49">
        <v>9990010160</v>
      </c>
      <c r="F66" s="48">
        <v>300</v>
      </c>
      <c r="G66" s="56">
        <f>'прил 2'!F73</f>
        <v>52.6</v>
      </c>
    </row>
    <row r="67" spans="1:7" ht="24" customHeight="1">
      <c r="A67" s="84" t="s">
        <v>46</v>
      </c>
      <c r="G67" s="57">
        <f>G11</f>
        <v>414.51000000000005</v>
      </c>
    </row>
    <row r="68" ht="8.25" customHeight="1">
      <c r="A68" s="84"/>
    </row>
  </sheetData>
  <sheetProtection/>
  <mergeCells count="12">
    <mergeCell ref="A67:A68"/>
    <mergeCell ref="G8:G9"/>
    <mergeCell ref="A8:A9"/>
    <mergeCell ref="B8:B9"/>
    <mergeCell ref="C8:C9"/>
    <mergeCell ref="D8:D9"/>
    <mergeCell ref="A1:G1"/>
    <mergeCell ref="A4:G4"/>
    <mergeCell ref="A5:G5"/>
    <mergeCell ref="A6:G6"/>
    <mergeCell ref="E8:E9"/>
    <mergeCell ref="F8:F9"/>
  </mergeCells>
  <printOptions/>
  <pageMargins left="0.984251968503937" right="0.5905511811023623" top="0.4724409448818898" bottom="0.5905511811023623" header="0" footer="0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3</dc:title>
  <dc:subject/>
  <dc:creator>Жанна</dc:creator>
  <cp:keywords/>
  <dc:description/>
  <cp:lastModifiedBy>User</cp:lastModifiedBy>
  <cp:lastPrinted>2020-06-22T04:58:23Z</cp:lastPrinted>
  <dcterms:created xsi:type="dcterms:W3CDTF">2015-01-30T11:48:15Z</dcterms:created>
  <dcterms:modified xsi:type="dcterms:W3CDTF">2020-06-22T04:58:44Z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XXJ7TYMEEKJ2-1090-15</vt:lpwstr>
  </property>
  <property fmtid="{D5CDD505-2E9C-101B-9397-08002B2CF9AE}" pid="4" name="_dlc_DocIdItemGu">
    <vt:lpwstr>ebd62fd2-7502-420c-ac40-222ac12bd173</vt:lpwstr>
  </property>
  <property fmtid="{D5CDD505-2E9C-101B-9397-08002B2CF9AE}" pid="5" name="_dlc_DocIdU">
    <vt:lpwstr>https://vip.gov.mari.ru/kuzhener/adm_Tusp/_layouts/DocIdRedir.aspx?ID=XXJ7TYMEEKJ2-1090-15, XXJ7TYMEEKJ2-1090-15</vt:lpwstr>
  </property>
  <property fmtid="{D5CDD505-2E9C-101B-9397-08002B2CF9AE}" pid="6" name="Описан">
    <vt:lpwstr>к решению Собрания депутатов Тумьюмучашского сельского поселения Куженерского муниципального района Республики Марий Эл «Об исполнении бюджета муниципального образования «Тумьюмучашское сельское поселение» за первый квартал 2020 года» от 22 июня 2020 года</vt:lpwstr>
  </property>
  <property fmtid="{D5CDD505-2E9C-101B-9397-08002B2CF9AE}" pid="7" name="Г">
    <vt:lpwstr>2020 год</vt:lpwstr>
  </property>
</Properties>
</file>