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40" tabRatio="312" activeTab="2"/>
  </bookViews>
  <sheets>
    <sheet name="Прил 1" sheetId="1" r:id="rId1"/>
    <sheet name="Прил 2" sheetId="2" r:id="rId2"/>
    <sheet name="Прил 3" sheetId="3" r:id="rId3"/>
  </sheets>
  <externalReferences>
    <externalReference r:id="rId6"/>
  </externalReferences>
  <definedNames>
    <definedName name="_xlnm.Print_Titles" localSheetId="0">'Прил 1'!$4:$6</definedName>
    <definedName name="_xlnm.Print_Titles" localSheetId="1">'Прил 2'!$5:$6</definedName>
  </definedNames>
  <calcPr fullCalcOnLoad="1"/>
</workbook>
</file>

<file path=xl/sharedStrings.xml><?xml version="1.0" encoding="utf-8"?>
<sst xmlns="http://schemas.openxmlformats.org/spreadsheetml/2006/main" count="473" uniqueCount="141">
  <si>
    <t>Код бюджетной классификации</t>
  </si>
  <si>
    <t>Наименование</t>
  </si>
  <si>
    <t>Сумма</t>
  </si>
  <si>
    <t xml:space="preserve">ФЕДЕРАЛЬНАЯ НАЛОГОВАЯ СЛУЖБА </t>
  </si>
  <si>
    <t>182 1 00 00000 00 0000 000</t>
  </si>
  <si>
    <t>НАЛОГОВЫЕ И НЕНАЛОГОВЫЕ ДОХОДЫ</t>
  </si>
  <si>
    <t>182 1 01 02010 01 0000 110</t>
  </si>
  <si>
    <t>182 1 01 02020 01 0000 110</t>
  </si>
  <si>
    <t>182 1 01 02030 01 0000 110</t>
  </si>
  <si>
    <t>182 1 05 03010 01 0000 110</t>
  </si>
  <si>
    <t>Единый сельскохозяйственный налог</t>
  </si>
  <si>
    <t>182 1 06 01030 10 0000 110</t>
  </si>
  <si>
    <t>904 1 00 00000 00 0000 000</t>
  </si>
  <si>
    <t>904 1 11 05035 10 0000 120</t>
  </si>
  <si>
    <t>ФИНАНСОВЫЙ ОТДЕЛ МУНИЦИПАЛЬНОГО ОБРАЗОВАНИЯ «КУЖЕНЕРСКИЙ МУНИЦИПАЛЬНЫЙ РАЙОН»</t>
  </si>
  <si>
    <t>992 2 00 00000 00 0000 000</t>
  </si>
  <si>
    <t>БЕЗВОЗМЕЗДНЫЕ ПОСТУПЛЕНИЯ</t>
  </si>
  <si>
    <t>Всего</t>
  </si>
  <si>
    <t>Рз</t>
  </si>
  <si>
    <t>ЦС</t>
  </si>
  <si>
    <t>ВР</t>
  </si>
  <si>
    <t>Глава местной администрации</t>
  </si>
  <si>
    <t>Другие общегосударственные вопросы</t>
  </si>
  <si>
    <t>Выполнение других обязательств государства</t>
  </si>
  <si>
    <t>Другие вопросы в области национальной экономики</t>
  </si>
  <si>
    <t>Коммунальное хозяйство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</si>
  <si>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</si>
  <si>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</si>
  <si>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</si>
  <si>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</si>
  <si>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</si>
  <si>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В С Е Г О</t>
  </si>
  <si>
    <t>Вед</t>
  </si>
  <si>
    <t>Наименование раздела и подраздела</t>
  </si>
  <si>
    <t>ВСЕГО</t>
  </si>
  <si>
    <t>ОБЩЕГОСУДАРСТВЕННЫЕ ВОПРОСЫ</t>
  </si>
  <si>
    <t>НАЦИОНАЛЬНАЯ ЭКОНОМИКА</t>
  </si>
  <si>
    <t>ЖИЛИЩНО-КОММУНАЛЬНОЕ ХОЗЯЙСТВО</t>
  </si>
  <si>
    <t>Налог на доходы физических лиц с доходов, полученных физическими лицами в соответствии со статьей 228 НК РФ</t>
  </si>
  <si>
    <t>Налог на доходы физических лиц с доходов, полученных после осуществления деятельности физическими лицами, зарегистрированными в качестве индивидуальных предпринимателей, нотариусов занимающихся частной практикой, адвокатов, учредивших адвокатские конторы и других лиц, занимающихся частной практикой  в соответствии со статьей 227 НК РФ</t>
  </si>
  <si>
    <t>904 1 08 04020 01 0000 110</t>
  </si>
  <si>
    <t>Госпошлина за совершение нотариальных действий должностными лицами органов местного самоуправления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</si>
  <si>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НК РФ</t>
    </r>
  </si>
  <si>
    <t>01</t>
  </si>
  <si>
    <t>000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</si>
  <si>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</si>
  <si>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</si>
  <si>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Резервный фонд</t>
  </si>
  <si>
    <t>НАЦИОНАЛЬНАЯ ОБОРОНА</t>
  </si>
  <si>
    <t>Мобилизационная и вневойсковая подготовка</t>
  </si>
  <si>
    <t>ОХРАНА ОКРУЖАЮЩЕЙ СРЕДЫ</t>
  </si>
  <si>
    <t>Охрана объектов растительного и животного мира и среды их обитания</t>
  </si>
  <si>
    <t>ФИЗИЧЕСКАЯ КУЛЬТУРА И СПОРТ</t>
  </si>
  <si>
    <t>Массовый спорт</t>
  </si>
  <si>
    <t>13</t>
  </si>
  <si>
    <t>02</t>
  </si>
  <si>
    <t>03</t>
  </si>
  <si>
    <t>06</t>
  </si>
  <si>
    <t>12</t>
  </si>
  <si>
    <t>05</t>
  </si>
  <si>
    <t>ПР</t>
  </si>
  <si>
    <t>00</t>
  </si>
  <si>
    <t>Обеспечение проведение выборов и референдумов</t>
  </si>
  <si>
    <t>07</t>
  </si>
  <si>
    <t>Проведение выборов в представительный орган муниципального образования</t>
  </si>
  <si>
    <t>Резервные фонды</t>
  </si>
  <si>
    <t>11</t>
  </si>
  <si>
    <t>Резервные фонды местных администраций</t>
  </si>
  <si>
    <t>Содержание улично-дорожной сети в границах городских округов и поселений в рамках благоустройства</t>
  </si>
  <si>
    <t>Организация и содержание мест захоронения</t>
  </si>
  <si>
    <t>Пенсионное обеспечение</t>
  </si>
  <si>
    <t>Администрация муниципального образования «Тумьюмучашское сельское поселение»</t>
  </si>
  <si>
    <t>АДМИНИСТРАЦИЯ МУНИЦИПАЛЬНОГО ОБРАЗОВАНИЯ «ТУМЬЮМУЧАШСКОЕ СЕЛЬСКОЕ ПОСЕЛЕНИЕ»</t>
  </si>
  <si>
    <t>СОЦИАЛЬНАЯ ПОЛИТИКА</t>
  </si>
  <si>
    <t xml:space="preserve">ФЕДЕРАЛЬНАЯ АНТИМОНОПОЛЬНАЯ СЛУЖБА </t>
  </si>
  <si>
    <t>161 1 00 00000 00 0000 000</t>
  </si>
  <si>
    <t>161 1 16 33050 10 0000 140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</si>
  <si>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</si>
  <si>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</si>
  <si>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</si>
  <si>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</si>
  <si>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</si>
  <si>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</si>
  <si>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</si>
  <si>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</si>
  <si>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</si>
  <si>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0000000000</t>
  </si>
  <si>
    <t>Расходы на обеспечение выполнения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</si>
  <si>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</si>
  <si>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</si>
  <si>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</si>
  <si>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Обеспечение проведения выборов и референдумов</t>
  </si>
  <si>
    <t>9990029100</t>
  </si>
  <si>
    <t>Осуществление первичного воинского учета на территориях, где отсутствуют военные комиссариаты</t>
  </si>
  <si>
    <t>9990051180</t>
  </si>
  <si>
    <t>Обеспечение пожарной безопасности</t>
  </si>
  <si>
    <t>Обеспечение пожарной безопасности в муниципальных образованиях</t>
  </si>
  <si>
    <t>9990029200</t>
  </si>
  <si>
    <t>Водное хозяйство</t>
  </si>
  <si>
    <t>Мероприятия в области использования, охраны водных и гидротехнических сооружений</t>
  </si>
  <si>
    <t>Дорожное хозяйство (дорожные фонды)</t>
  </si>
  <si>
    <t>09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</si>
  <si>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 </t>
  </si>
  <si>
    <t>Капитальный ремонт и ремонт автомобильных дорог общего пользования населенных пунктов за счет средств  бюджета поселения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</si>
  <si>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 бюджета поселения </t>
  </si>
  <si>
    <t>Осуществление целевых мероприятий в отношение автомобильных дорог общего пользования местного значения за счет средств республиканского бюджета Республики Марий Эл</t>
  </si>
  <si>
    <t>Осуществление целевых мероприятий в отношение автомобильных дорог общего пользования местного значения за счет средств бюджета поселения</t>
  </si>
  <si>
    <t>Мероприятия по землеустройству и землепользованию</t>
  </si>
  <si>
    <t>Субсидии бюджетам городских округов, городских и сельских поселений на софинансирование проектов и программ развития территорий муниципальных образований  в Республике Марий Эл, основанных на местных инициативах</t>
  </si>
  <si>
    <t>Капитальные вложения в объекты недвижимого имущества государственной (муниципальной) собственности</t>
  </si>
  <si>
    <t>Субсидии бюджетам городских округов, городских и сельских поселений на софинансирование проектов и программ развития территорий муниципальных образований  в Республике Марий Эл, основанных на местных инициативах из бюджета поселения</t>
  </si>
  <si>
    <t>Жилищное хозяйство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</si>
  <si>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</si>
  <si>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</si>
  <si>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</si>
  <si>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Бюджетные инвестиции в объекты капитального строительства государственной (муниципальной) собственности</t>
  </si>
  <si>
    <t>Устойчивое развитие сельских территорий на 2014-2017 годы и на период до 2020 года, софинансирование из местного бюджета</t>
  </si>
  <si>
    <t>Устойчивое развитие сельских территорий на 2014-2017 годы и на период до 2020 года, софинансирование из республиканского бюджета</t>
  </si>
  <si>
    <t>Устойчивое развитие сельских территорий на 2014-2017 годы и на период до 2020 года, софинансирование из федерального бюджета</t>
  </si>
  <si>
    <t>Природоохранные мероприятия</t>
  </si>
  <si>
    <t>Пенсии за выслугу лет лицам, замещавшим  муниципальные должности и должности муниципальной службы</t>
  </si>
  <si>
    <t>Социальное обеспечение и иные выплаты населению</t>
  </si>
  <si>
    <t>Мероприятия в области  спорта и физической культуры</t>
  </si>
  <si>
    <t>Мероприятия по разработке паспортов автомобильных дорог</t>
  </si>
  <si>
    <t>992 2 02 15001 10 0000 151</t>
  </si>
  <si>
    <t>992 2 02 15002 10 0000 151</t>
  </si>
  <si>
    <t>992 2 02 35118 10 0000 151</t>
  </si>
  <si>
    <t xml:space="preserve">ДОХОДЫ 
БЮДЖЕТА МУНИЦИПАЛЬНОГО ОБРАЗОВАНИЯ 
«ТУМЬЮМУЧАШСКОЕ СЕЛЬСКОЕ ПОСЕЛЕНИЕ» ЗА 2018 ГОД 
ПО КОДАМ КЛАССИФИКАЦИИ ДОХОДОВ БЮДЖЕТОВ
</t>
  </si>
  <si>
    <t xml:space="preserve">РАСХОДЫ 
БЮДЖЕТА МУНИЦИПАЛЬНОГО ОБРАЗОВАНИЯ 
«ТУМЬЮМУЧАШСКОЕ СЕЛЬСКОЕ ПОСЕЛЕНИЕ» ЗА 2018 ГОД 
ПО ВЕДОМСТВЕННОЙ СТРУКТУРЕ РАСХОДОВ БЮДЖЕТОВ
</t>
  </si>
  <si>
    <t>РАСХОДЫ 
БЮДЖЕТА МУНИЦИПАЛЬНОГО ОБРАЗОВАНИЯ 
«ТУМЬЮМУЧАШСКОЕ СЕЛЬСКОЕ ПОСЕЛЕНИЕ» ЗА 2018 ГОД 
ПО РАЗДЕЛАМ И ПОДРАЗДЕЛАМ КЛАССИФИКАЦИИ РАСХОДОВ БЮДЖЕТОВ</t>
  </si>
  <si>
    <t>992 2 02 40014 10 0000 151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</si>
  <si>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</si>
  <si>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(тыс. руб.)</t>
  </si>
  <si>
    <t>Закупка товаров, работ и услуг для обеспечения государственных (муниципальных) нужд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</si>
  <si>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</si>
  <si>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Капитальный ремонт и ремонт автомобильных дорог общего пользования населенных пунктов </t>
  </si>
  <si>
    <t>Содержание дорожной сети населенных пунктов, относящихся к автомобильным дорогам общего пользования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</si>
  <si>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</si>
  <si>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Приложение № 1
к решению Собрания депутатов
Тумьюмучашского сельского поселения
«Об исполнении бюджета муниципального образования 
«Тумьюмучашское сельское поселение» за 2018 год»
от 18 июня 2019 года № 213</t>
  </si>
  <si>
    <t xml:space="preserve">Приложение №2
к решению Собрания депутатов
Тумьюмучашского сельского поселения
«Об исполнении бюджета муниципального образования 
«Тумьюмучашское сельское поселение» за 2018 год»
от 18 июня 2019 года № 213 </t>
  </si>
  <si>
    <t xml:space="preserve">Приложение № 3
к решению Собрания депутатов
Тумьюмучашского сельского поселения
«Об исполнении бюджета муниципального образования 
«Тумьюмучашское сельское поселение» за 2018 год»
от 18 июня 2019 года № 213 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</si>
</sst>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00000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2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3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52">
      <alignment/>
      <protection/>
    </xf>
    <xf numFmtId="0" fontId="8" fillId="0" borderId="0" xfId="52" applyFill="1">
      <alignment/>
      <protection/>
    </xf>
    <xf numFmtId="0" fontId="7" fillId="0" borderId="10" xfId="52" applyFont="1" applyFill="1" applyBorder="1" applyAlignment="1">
      <alignment horizontal="center"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5" fillId="0" borderId="10" xfId="52" applyFont="1" applyBorder="1" applyAlignment="1">
      <alignment horizontal="center" vertical="center" wrapText="1"/>
      <protection/>
    </xf>
    <xf numFmtId="0" fontId="8" fillId="0" borderId="0" xfId="52" applyAlignment="1">
      <alignment vertical="center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justify" vertical="top" wrapText="1"/>
    </xf>
    <xf numFmtId="177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77" fontId="15" fillId="0" borderId="0" xfId="0" applyNumberFormat="1" applyFont="1" applyBorder="1" applyAlignment="1">
      <alignment horizontal="right" vertical="top" wrapText="1"/>
    </xf>
    <xf numFmtId="177" fontId="14" fillId="0" borderId="0" xfId="0" applyNumberFormat="1" applyFont="1" applyBorder="1" applyAlignment="1">
      <alignment horizontal="right" vertical="top" wrapText="1"/>
    </xf>
    <xf numFmtId="0" fontId="5" fillId="0" borderId="0" xfId="52" applyFont="1" applyFill="1" applyBorder="1" applyAlignment="1">
      <alignment horizontal="center" vertical="top" wrapText="1"/>
      <protection/>
    </xf>
    <xf numFmtId="0" fontId="5" fillId="0" borderId="0" xfId="52" applyFont="1" applyFill="1" applyBorder="1" applyAlignment="1">
      <alignment horizontal="justify" vertical="top" wrapText="1"/>
      <protection/>
    </xf>
    <xf numFmtId="0" fontId="5" fillId="0" borderId="0" xfId="52" applyFont="1" applyFill="1" applyBorder="1" applyAlignment="1" quotePrefix="1">
      <alignment horizontal="center" vertical="top" wrapText="1"/>
      <protection/>
    </xf>
    <xf numFmtId="177" fontId="5" fillId="0" borderId="0" xfId="52" applyNumberFormat="1" applyFont="1" applyFill="1" applyBorder="1" applyAlignment="1">
      <alignment horizontal="right" vertical="top" wrapText="1"/>
      <protection/>
    </xf>
    <xf numFmtId="0" fontId="2" fillId="0" borderId="0" xfId="52" applyFont="1" applyFill="1" applyBorder="1" applyAlignment="1">
      <alignment horizontal="justify" vertical="top" wrapText="1"/>
      <protection/>
    </xf>
    <xf numFmtId="0" fontId="2" fillId="0" borderId="0" xfId="52" applyFont="1" applyFill="1" applyBorder="1" applyAlignment="1">
      <alignment horizontal="center" vertical="top" wrapText="1"/>
      <protection/>
    </xf>
    <xf numFmtId="0" fontId="2" fillId="0" borderId="0" xfId="52" applyFont="1" applyFill="1" applyBorder="1" applyAlignment="1" quotePrefix="1">
      <alignment horizontal="center" vertical="top" wrapText="1"/>
      <protection/>
    </xf>
    <xf numFmtId="177" fontId="2" fillId="0" borderId="0" xfId="52" applyNumberFormat="1" applyFont="1" applyFill="1" applyBorder="1" applyAlignment="1">
      <alignment horizontal="right" vertical="top" wrapText="1"/>
      <protection/>
    </xf>
    <xf numFmtId="0" fontId="2" fillId="0" borderId="0" xfId="0" applyFont="1" applyFill="1" applyBorder="1" applyAlignment="1" quotePrefix="1">
      <alignment horizontal="center" vertical="top" wrapText="1"/>
    </xf>
    <xf numFmtId="177" fontId="2" fillId="0" borderId="0" xfId="52" applyNumberFormat="1" applyFont="1" applyFill="1" applyBorder="1" applyAlignment="1" quotePrefix="1">
      <alignment horizontal="right" vertical="top" wrapText="1"/>
      <protection/>
    </xf>
    <xf numFmtId="0" fontId="7" fillId="0" borderId="11" xfId="52" applyFont="1" applyFill="1" applyBorder="1" applyAlignment="1">
      <alignment horizontal="center" vertical="top" wrapText="1"/>
      <protection/>
    </xf>
    <xf numFmtId="0" fontId="5" fillId="0" borderId="0" xfId="52" applyFont="1" applyBorder="1" applyAlignment="1">
      <alignment vertical="top" wrapText="1"/>
      <protection/>
    </xf>
    <xf numFmtId="177" fontId="5" fillId="0" borderId="0" xfId="52" applyNumberFormat="1" applyFont="1" applyBorder="1" applyAlignment="1">
      <alignment horizontal="right" vertical="top" wrapText="1"/>
      <protection/>
    </xf>
    <xf numFmtId="0" fontId="2" fillId="0" borderId="0" xfId="52" applyFont="1" applyBorder="1" applyAlignment="1">
      <alignment vertical="top" wrapText="1"/>
      <protection/>
    </xf>
    <xf numFmtId="0" fontId="2" fillId="0" borderId="0" xfId="52" applyFont="1" applyBorder="1" applyAlignment="1" quotePrefix="1">
      <alignment horizontal="center" vertical="top" wrapText="1"/>
      <protection/>
    </xf>
    <xf numFmtId="177" fontId="2" fillId="0" borderId="0" xfId="52" applyNumberFormat="1" applyFont="1" applyBorder="1" applyAlignment="1">
      <alignment horizontal="right" vertical="top" wrapText="1"/>
      <protection/>
    </xf>
    <xf numFmtId="0" fontId="2" fillId="33" borderId="0" xfId="52" applyFont="1" applyFill="1" applyBorder="1" applyAlignment="1">
      <alignment horizontal="left" vertical="top" wrapText="1"/>
      <protection/>
    </xf>
    <xf numFmtId="0" fontId="2" fillId="0" borderId="0" xfId="52" applyFont="1" applyFill="1" applyBorder="1" applyAlignment="1">
      <alignment vertical="top" wrapText="1"/>
      <protection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 quotePrefix="1">
      <alignment horizontal="center" vertical="top" wrapText="1"/>
    </xf>
    <xf numFmtId="0" fontId="5" fillId="0" borderId="11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top" wrapText="1"/>
      <protection/>
    </xf>
    <xf numFmtId="177" fontId="5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/>
    </xf>
    <xf numFmtId="0" fontId="18" fillId="0" borderId="0" xfId="52" applyFont="1" applyFill="1">
      <alignment/>
      <protection/>
    </xf>
    <xf numFmtId="0" fontId="2" fillId="0" borderId="0" xfId="52" applyFont="1" applyFill="1" applyAlignment="1">
      <alignment horizontal="right"/>
      <protection/>
    </xf>
    <xf numFmtId="0" fontId="8" fillId="0" borderId="0" xfId="52" applyFont="1" applyFill="1">
      <alignment/>
      <protection/>
    </xf>
    <xf numFmtId="0" fontId="19" fillId="0" borderId="0" xfId="52" applyFont="1" applyFill="1" applyBorder="1" applyAlignment="1">
      <alignment horizontal="justify" vertical="top" wrapText="1"/>
      <protection/>
    </xf>
    <xf numFmtId="0" fontId="19" fillId="0" borderId="0" xfId="52" applyFont="1" applyFill="1" applyBorder="1" applyAlignment="1" quotePrefix="1">
      <alignment horizontal="center" vertical="top" wrapText="1"/>
      <protection/>
    </xf>
    <xf numFmtId="177" fontId="19" fillId="0" borderId="0" xfId="52" applyNumberFormat="1" applyFont="1" applyFill="1" applyBorder="1" applyAlignment="1">
      <alignment horizontal="right" vertical="top" wrapText="1"/>
      <protection/>
    </xf>
    <xf numFmtId="0" fontId="2" fillId="0" borderId="0" xfId="52" applyFont="1" applyAlignment="1">
      <alignment horizontal="justify" vertical="top" wrapText="1"/>
      <protection/>
    </xf>
    <xf numFmtId="0" fontId="2" fillId="0" borderId="0" xfId="52" applyFont="1" applyAlignment="1">
      <alignment horizontal="justify" vertical="top"/>
      <protection/>
    </xf>
    <xf numFmtId="177" fontId="19" fillId="0" borderId="0" xfId="52" applyNumberFormat="1" applyFont="1" applyFill="1" applyBorder="1" applyAlignment="1">
      <alignment vertical="top" wrapText="1"/>
      <protection/>
    </xf>
    <xf numFmtId="0" fontId="12" fillId="0" borderId="0" xfId="52" applyFont="1" applyFill="1" applyAlignment="1">
      <alignment horizontal="right" wrapText="1"/>
      <protection/>
    </xf>
    <xf numFmtId="0" fontId="5" fillId="0" borderId="0" xfId="52" applyFont="1" applyFill="1" applyAlignment="1">
      <alignment horizontal="justify" wrapText="1"/>
      <protection/>
    </xf>
    <xf numFmtId="0" fontId="7" fillId="0" borderId="11" xfId="52" applyFont="1" applyFill="1" applyBorder="1" applyAlignment="1">
      <alignment horizontal="center" wrapText="1"/>
      <protection/>
    </xf>
    <xf numFmtId="0" fontId="19" fillId="0" borderId="0" xfId="52" applyFont="1" applyFill="1" applyBorder="1" applyAlignment="1">
      <alignment horizontal="center" vertical="top" wrapText="1"/>
      <protection/>
    </xf>
    <xf numFmtId="177" fontId="2" fillId="0" borderId="0" xfId="52" applyNumberFormat="1" applyFont="1" applyFill="1" applyAlignment="1">
      <alignment vertical="top"/>
      <protection/>
    </xf>
    <xf numFmtId="177" fontId="5" fillId="0" borderId="0" xfId="52" applyNumberFormat="1" applyFont="1" applyFill="1" applyAlignment="1">
      <alignment vertical="top"/>
      <protection/>
    </xf>
    <xf numFmtId="0" fontId="18" fillId="0" borderId="0" xfId="52" applyFont="1" applyFill="1" applyAlignment="1">
      <alignment horizontal="justify" wrapText="1"/>
      <protection/>
    </xf>
    <xf numFmtId="0" fontId="52" fillId="0" borderId="0" xfId="52" applyFont="1" applyBorder="1" applyAlignment="1">
      <alignment vertical="top" wrapText="1"/>
      <protection/>
    </xf>
    <xf numFmtId="0" fontId="52" fillId="0" borderId="0" xfId="52" applyFont="1" applyBorder="1" applyAlignment="1" quotePrefix="1">
      <alignment horizontal="center" vertical="top" wrapText="1"/>
      <protection/>
    </xf>
    <xf numFmtId="177" fontId="52" fillId="0" borderId="0" xfId="52" applyNumberFormat="1" applyFont="1" applyBorder="1" applyAlignment="1">
      <alignment horizontal="right" vertical="top" wrapText="1"/>
      <protection/>
    </xf>
    <xf numFmtId="0" fontId="52" fillId="33" borderId="0" xfId="0" applyFont="1" applyFill="1" applyBorder="1" applyAlignment="1">
      <alignment vertical="top" wrapText="1"/>
    </xf>
    <xf numFmtId="0" fontId="52" fillId="33" borderId="0" xfId="0" applyFont="1" applyFill="1" applyBorder="1" applyAlignment="1" quotePrefix="1">
      <alignment horizontal="center" vertical="top" wrapText="1"/>
    </xf>
    <xf numFmtId="0" fontId="52" fillId="0" borderId="0" xfId="0" applyFont="1" applyFill="1" applyBorder="1" applyAlignment="1" quotePrefix="1">
      <alignment horizontal="center" vertical="top" wrapText="1"/>
    </xf>
    <xf numFmtId="0" fontId="52" fillId="0" borderId="0" xfId="52" applyFont="1" applyFill="1" applyBorder="1" applyAlignment="1">
      <alignment vertical="top" wrapText="1"/>
      <protection/>
    </xf>
    <xf numFmtId="177" fontId="52" fillId="0" borderId="0" xfId="52" applyNumberFormat="1" applyFont="1" applyFill="1" applyAlignment="1">
      <alignment vertical="top"/>
      <protection/>
    </xf>
    <xf numFmtId="177" fontId="2" fillId="0" borderId="0" xfId="52" applyNumberFormat="1" applyFont="1" applyFill="1" applyBorder="1" applyAlignment="1">
      <alignment vertical="top" wrapText="1"/>
      <protection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5" fillId="0" borderId="0" xfId="52" applyFont="1" applyFill="1" applyBorder="1" applyAlignment="1">
      <alignment horizontal="justify" vertical="top" wrapText="1"/>
      <protection/>
    </xf>
    <xf numFmtId="0" fontId="17" fillId="0" borderId="0" xfId="0" applyFont="1" applyAlignment="1">
      <alignment horizontal="center" vertical="center" wrapText="1"/>
    </xf>
    <xf numFmtId="0" fontId="12" fillId="0" borderId="0" xfId="52" applyFont="1" applyFill="1" applyAlignment="1">
      <alignment horizontal="right" vertical="top" wrapText="1"/>
      <protection/>
    </xf>
    <xf numFmtId="0" fontId="5" fillId="0" borderId="16" xfId="52" applyFont="1" applyFill="1" applyBorder="1" applyAlignment="1">
      <alignment horizontal="center" vertical="top" wrapText="1"/>
      <protection/>
    </xf>
    <xf numFmtId="0" fontId="5" fillId="0" borderId="17" xfId="52" applyFont="1" applyFill="1" applyBorder="1" applyAlignment="1">
      <alignment horizontal="center" vertical="top" wrapText="1"/>
      <protection/>
    </xf>
    <xf numFmtId="0" fontId="5" fillId="0" borderId="14" xfId="52" applyFont="1" applyFill="1" applyBorder="1" applyAlignment="1">
      <alignment horizontal="center" vertical="top" wrapText="1"/>
      <protection/>
    </xf>
    <xf numFmtId="0" fontId="5" fillId="0" borderId="15" xfId="52" applyFont="1" applyFill="1" applyBorder="1" applyAlignment="1">
      <alignment horizontal="center" vertical="top" wrapText="1"/>
      <protection/>
    </xf>
    <xf numFmtId="0" fontId="5" fillId="0" borderId="18" xfId="52" applyFont="1" applyFill="1" applyBorder="1" applyAlignment="1">
      <alignment horizontal="center" vertical="top" wrapText="1"/>
      <protection/>
    </xf>
    <xf numFmtId="0" fontId="5" fillId="0" borderId="19" xfId="52" applyFont="1" applyFill="1" applyBorder="1" applyAlignment="1">
      <alignment horizontal="center" vertical="top" wrapText="1"/>
      <protection/>
    </xf>
    <xf numFmtId="49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0" fontId="0" fillId="0" borderId="13" xfId="0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9;&#1087;&#1086;&#1083;&#1085;&#1077;&#1085;&#1080;&#1077;%20&#1079;&#1072;%202016%20&#1075;&#1086;&#1076;_&#1095;&#1077;&#1088;&#1085;&#1086;&#1074;&#1080;&#1082;\&#1058;-&#1052;&#1091;&#1095;&#1072;&#1096;%202016%20&#1075;&#1086;&#1076;\&#1058;&#1052;_&#1055;&#1088;&#1080;&#1083;%20&#1082;%20&#1056;&#1077;&#1096;%20%202016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_2"/>
      <sheetName val="прил_3"/>
    </sheetNames>
    <sheetDataSet>
      <sheetData sheetId="1">
        <row r="20">
          <cell r="F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zoomScalePageLayoutView="0" workbookViewId="0" topLeftCell="A1">
      <selection activeCell="B1" sqref="B1:C1"/>
    </sheetView>
  </sheetViews>
  <sheetFormatPr defaultColWidth="8.75390625" defaultRowHeight="15.75"/>
  <cols>
    <col min="1" max="1" width="23.875" style="1" customWidth="1"/>
    <col min="2" max="2" width="68.625" style="1" bestFit="1" customWidth="1"/>
    <col min="3" max="3" width="10.00390625" style="1" customWidth="1"/>
    <col min="4" max="16384" width="8.75390625" style="1" customWidth="1"/>
  </cols>
  <sheetData>
    <row r="1" spans="1:7" ht="94.5" customHeight="1">
      <c r="A1" s="14"/>
      <c r="B1" s="98" t="s">
        <v>138</v>
      </c>
      <c r="C1" s="98"/>
      <c r="D1" s="14"/>
      <c r="G1" s="3"/>
    </row>
    <row r="2" spans="2:7" ht="76.5" customHeight="1">
      <c r="B2" s="17" t="s">
        <v>127</v>
      </c>
      <c r="C2" s="2"/>
      <c r="G2" s="4"/>
    </row>
    <row r="3" ht="15.75">
      <c r="C3" s="1" t="s">
        <v>132</v>
      </c>
    </row>
    <row r="4" spans="1:4" ht="15.75">
      <c r="A4" s="92" t="s">
        <v>0</v>
      </c>
      <c r="B4" s="94" t="s">
        <v>1</v>
      </c>
      <c r="C4" s="96" t="s">
        <v>2</v>
      </c>
      <c r="D4" s="5"/>
    </row>
    <row r="5" spans="1:4" ht="15.75">
      <c r="A5" s="93"/>
      <c r="B5" s="95"/>
      <c r="C5" s="97"/>
      <c r="D5" s="5"/>
    </row>
    <row r="6" spans="1:4" s="8" customFormat="1" ht="11.25">
      <c r="A6" s="32">
        <v>1</v>
      </c>
      <c r="B6" s="6">
        <v>2</v>
      </c>
      <c r="C6" s="32">
        <v>3</v>
      </c>
      <c r="D6" s="7"/>
    </row>
    <row r="7" spans="1:4" s="8" customFormat="1" ht="19.5" customHeight="1" hidden="1">
      <c r="A7" s="18">
        <v>161</v>
      </c>
      <c r="B7" s="19" t="s">
        <v>74</v>
      </c>
      <c r="C7" s="57">
        <f>C8</f>
        <v>0</v>
      </c>
      <c r="D7" s="7"/>
    </row>
    <row r="8" spans="1:4" s="8" customFormat="1" ht="27.75" customHeight="1" hidden="1">
      <c r="A8" s="21" t="s">
        <v>75</v>
      </c>
      <c r="B8" s="22" t="s">
        <v>5</v>
      </c>
      <c r="C8" s="34">
        <f>C9</f>
        <v>0</v>
      </c>
      <c r="D8" s="7"/>
    </row>
    <row r="9" spans="1:4" s="8" customFormat="1" ht="47.25" hidden="1">
      <c r="A9" s="24" t="s">
        <v>76</v>
      </c>
      <c r="B9" s="25" t="s">
        <v>77</v>
      </c>
      <c r="C9" s="26"/>
      <c r="D9" s="7"/>
    </row>
    <row r="10" spans="1:4" s="91" customFormat="1" ht="36.75" customHeight="1">
      <c r="A10" s="88">
        <v>182</v>
      </c>
      <c r="B10" s="88" t="s">
        <v>3</v>
      </c>
      <c r="C10" s="89">
        <f>C11</f>
        <v>372.1</v>
      </c>
      <c r="D10" s="90"/>
    </row>
    <row r="11" spans="1:4" ht="31.5">
      <c r="A11" s="21" t="s">
        <v>4</v>
      </c>
      <c r="B11" s="22" t="s">
        <v>5</v>
      </c>
      <c r="C11" s="23">
        <f>SUM(C12:C18)</f>
        <v>372.1</v>
      </c>
      <c r="D11" s="84"/>
    </row>
    <row r="12" spans="1:4" ht="54.75" customHeight="1">
      <c r="A12" s="24" t="s">
        <v>6</v>
      </c>
      <c r="B12" s="25" t="s">
        <v>42</v>
      </c>
      <c r="C12" s="26">
        <v>65.3</v>
      </c>
      <c r="D12" s="84"/>
    </row>
    <row r="13" spans="1:4" ht="94.5" hidden="1">
      <c r="A13" s="24" t="s">
        <v>7</v>
      </c>
      <c r="B13" s="25" t="s">
        <v>39</v>
      </c>
      <c r="C13" s="27"/>
      <c r="D13" s="84"/>
    </row>
    <row r="14" spans="1:4" ht="32.25" customHeight="1">
      <c r="A14" s="24" t="s">
        <v>8</v>
      </c>
      <c r="B14" s="25" t="s">
        <v>38</v>
      </c>
      <c r="C14" s="27">
        <v>0.3</v>
      </c>
      <c r="D14" s="84"/>
    </row>
    <row r="15" spans="1:4" ht="24" customHeight="1">
      <c r="A15" s="24" t="s">
        <v>9</v>
      </c>
      <c r="B15" s="25" t="s">
        <v>10</v>
      </c>
      <c r="C15" s="26">
        <v>12.3</v>
      </c>
      <c r="D15" s="84"/>
    </row>
    <row r="16" spans="1:4" ht="31.5" customHeight="1">
      <c r="A16" s="24" t="s">
        <v>11</v>
      </c>
      <c r="B16" s="25" t="s">
        <v>82</v>
      </c>
      <c r="C16" s="26">
        <v>80.6</v>
      </c>
      <c r="D16" s="84"/>
    </row>
    <row r="17" spans="1:4" ht="31.5">
      <c r="A17" s="58" t="s">
        <v>78</v>
      </c>
      <c r="B17" s="25" t="s">
        <v>79</v>
      </c>
      <c r="C17" s="27">
        <v>49.5</v>
      </c>
      <c r="D17" s="84"/>
    </row>
    <row r="18" spans="1:4" ht="36" customHeight="1">
      <c r="A18" s="58" t="s">
        <v>80</v>
      </c>
      <c r="B18" s="25" t="s">
        <v>81</v>
      </c>
      <c r="C18" s="26">
        <v>164.1</v>
      </c>
      <c r="D18" s="84"/>
    </row>
    <row r="19" spans="1:4" ht="37.5" customHeight="1" hidden="1">
      <c r="A19" s="18">
        <v>904</v>
      </c>
      <c r="B19" s="19" t="s">
        <v>72</v>
      </c>
      <c r="C19" s="57">
        <f>SUM(C20)</f>
        <v>0</v>
      </c>
      <c r="D19" s="84"/>
    </row>
    <row r="20" spans="1:4" ht="24" customHeight="1" hidden="1">
      <c r="A20" s="21" t="s">
        <v>12</v>
      </c>
      <c r="B20" s="22" t="s">
        <v>5</v>
      </c>
      <c r="C20" s="23">
        <f>SUM(C21:C22)</f>
        <v>0</v>
      </c>
      <c r="D20" s="84"/>
    </row>
    <row r="21" spans="1:4" ht="31.5" hidden="1">
      <c r="A21" s="24" t="s">
        <v>40</v>
      </c>
      <c r="B21" s="25" t="s">
        <v>41</v>
      </c>
      <c r="C21" s="26"/>
      <c r="D21" s="84"/>
    </row>
    <row r="22" spans="1:4" ht="63" hidden="1">
      <c r="A22" s="24" t="s">
        <v>13</v>
      </c>
      <c r="B22" s="25" t="s">
        <v>83</v>
      </c>
      <c r="C22" s="26"/>
      <c r="D22" s="84"/>
    </row>
    <row r="23" spans="1:4" ht="37.5" customHeight="1">
      <c r="A23" s="30">
        <v>992</v>
      </c>
      <c r="B23" s="30" t="s">
        <v>14</v>
      </c>
      <c r="C23" s="20">
        <f>C24</f>
        <v>995.9</v>
      </c>
      <c r="D23" s="84"/>
    </row>
    <row r="24" spans="1:4" ht="21" customHeight="1">
      <c r="A24" s="28" t="s">
        <v>15</v>
      </c>
      <c r="B24" s="22" t="s">
        <v>16</v>
      </c>
      <c r="C24" s="33">
        <f>SUM(C25:C28)</f>
        <v>995.9</v>
      </c>
      <c r="D24" s="84"/>
    </row>
    <row r="25" spans="1:4" ht="29.25" customHeight="1">
      <c r="A25" s="29" t="s">
        <v>124</v>
      </c>
      <c r="B25" s="25" t="s">
        <v>84</v>
      </c>
      <c r="C25" s="26">
        <v>494</v>
      </c>
      <c r="D25" s="84"/>
    </row>
    <row r="26" spans="1:4" ht="33" customHeight="1">
      <c r="A26" s="29" t="s">
        <v>125</v>
      </c>
      <c r="B26" s="25" t="s">
        <v>85</v>
      </c>
      <c r="C26" s="27">
        <v>68</v>
      </c>
      <c r="D26" s="84"/>
    </row>
    <row r="27" spans="1:4" ht="33" customHeight="1">
      <c r="A27" s="29" t="s">
        <v>126</v>
      </c>
      <c r="B27" s="25" t="s">
        <v>137</v>
      </c>
      <c r="C27" s="27">
        <v>91.4</v>
      </c>
      <c r="D27" s="84"/>
    </row>
    <row r="28" spans="1:4" s="86" customFormat="1" ht="66.75" customHeight="1">
      <c r="A28" s="87" t="s">
        <v>130</v>
      </c>
      <c r="B28" s="25" t="s">
        <v>131</v>
      </c>
      <c r="C28" s="26">
        <v>342.5</v>
      </c>
      <c r="D28" s="85"/>
    </row>
    <row r="29" spans="1:4" ht="25.5" customHeight="1">
      <c r="A29" s="30"/>
      <c r="B29" s="31" t="s">
        <v>17</v>
      </c>
      <c r="C29" s="57">
        <f>SUM(C7,C10,C19,C23)</f>
        <v>1368</v>
      </c>
      <c r="D29" s="84"/>
    </row>
  </sheetData>
  <sheetProtection/>
  <mergeCells count="4">
    <mergeCell ref="A4:A5"/>
    <mergeCell ref="B4:B5"/>
    <mergeCell ref="C4:C5"/>
    <mergeCell ref="B1:C1"/>
  </mergeCells>
  <printOptions/>
  <pageMargins left="0.7086614173228347" right="0.7086614173228347" top="0.5905511811023623" bottom="0.5118110236220472" header="0.2362204724409449" footer="0.31496062992125984"/>
  <pageSetup horizontalDpi="600" verticalDpi="600" orientation="portrait" paperSize="9" scale="75" r:id="rId1"/>
  <colBreaks count="1" manualBreakCount="1">
    <brk id="3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1">
      <selection activeCell="A1" sqref="A1:G1"/>
    </sheetView>
  </sheetViews>
  <sheetFormatPr defaultColWidth="8.25390625" defaultRowHeight="15.75"/>
  <cols>
    <col min="1" max="1" width="39.00390625" style="74" customWidth="1"/>
    <col min="2" max="2" width="4.75390625" style="59" customWidth="1"/>
    <col min="3" max="3" width="3.75390625" style="59" customWidth="1"/>
    <col min="4" max="4" width="3.50390625" style="59" customWidth="1"/>
    <col min="5" max="5" width="11.50390625" style="59" customWidth="1"/>
    <col min="6" max="6" width="4.375" style="59" customWidth="1"/>
    <col min="7" max="7" width="6.75390625" style="59" customWidth="1"/>
    <col min="8" max="16384" width="8.25390625" style="59" customWidth="1"/>
  </cols>
  <sheetData>
    <row r="1" spans="1:7" ht="101.25" customHeight="1">
      <c r="A1" s="101" t="s">
        <v>139</v>
      </c>
      <c r="B1" s="101"/>
      <c r="C1" s="101"/>
      <c r="D1" s="101"/>
      <c r="E1" s="101"/>
      <c r="F1" s="101"/>
      <c r="G1" s="101"/>
    </row>
    <row r="2" spans="1:7" ht="15.75">
      <c r="A2" s="68"/>
      <c r="B2" s="68"/>
      <c r="C2" s="68"/>
      <c r="D2" s="68"/>
      <c r="E2" s="68"/>
      <c r="F2" s="68"/>
      <c r="G2" s="68"/>
    </row>
    <row r="3" spans="1:7" s="10" customFormat="1" ht="69" customHeight="1">
      <c r="A3" s="100" t="s">
        <v>128</v>
      </c>
      <c r="B3" s="100"/>
      <c r="C3" s="100"/>
      <c r="D3" s="100"/>
      <c r="E3" s="100"/>
      <c r="F3" s="100"/>
      <c r="G3" s="100"/>
    </row>
    <row r="4" spans="1:7" ht="15.75">
      <c r="A4" s="69"/>
      <c r="G4" s="60" t="s">
        <v>132</v>
      </c>
    </row>
    <row r="5" spans="1:7" ht="15">
      <c r="A5" s="102" t="s">
        <v>1</v>
      </c>
      <c r="B5" s="104" t="s">
        <v>32</v>
      </c>
      <c r="C5" s="104" t="s">
        <v>18</v>
      </c>
      <c r="D5" s="104" t="s">
        <v>60</v>
      </c>
      <c r="E5" s="104" t="s">
        <v>19</v>
      </c>
      <c r="F5" s="104" t="s">
        <v>20</v>
      </c>
      <c r="G5" s="106" t="s">
        <v>2</v>
      </c>
    </row>
    <row r="6" spans="1:7" ht="15">
      <c r="A6" s="103"/>
      <c r="B6" s="105"/>
      <c r="C6" s="105"/>
      <c r="D6" s="105"/>
      <c r="E6" s="105"/>
      <c r="F6" s="105"/>
      <c r="G6" s="107"/>
    </row>
    <row r="7" spans="1:7" s="61" customFormat="1" ht="12.75">
      <c r="A7" s="70">
        <v>1</v>
      </c>
      <c r="B7" s="11">
        <v>2</v>
      </c>
      <c r="C7" s="45">
        <v>3</v>
      </c>
      <c r="D7" s="11">
        <v>4</v>
      </c>
      <c r="E7" s="45">
        <v>5</v>
      </c>
      <c r="F7" s="11">
        <v>6</v>
      </c>
      <c r="G7" s="45">
        <v>7</v>
      </c>
    </row>
    <row r="8" spans="1:7" ht="45.75" customHeight="1">
      <c r="A8" s="36" t="s">
        <v>71</v>
      </c>
      <c r="B8" s="35">
        <v>904</v>
      </c>
      <c r="C8" s="37" t="s">
        <v>61</v>
      </c>
      <c r="D8" s="37" t="s">
        <v>61</v>
      </c>
      <c r="E8" s="37" t="s">
        <v>86</v>
      </c>
      <c r="F8" s="37" t="s">
        <v>44</v>
      </c>
      <c r="G8" s="38">
        <f>G9+G16+G19+G22+G30+G34+G38+G41+G58++G65+G68+G83+G95+G98</f>
        <v>1354.3</v>
      </c>
    </row>
    <row r="9" spans="1:7" ht="79.5" customHeight="1">
      <c r="A9" s="62" t="s">
        <v>46</v>
      </c>
      <c r="B9" s="71">
        <v>904</v>
      </c>
      <c r="C9" s="63" t="s">
        <v>43</v>
      </c>
      <c r="D9" s="63" t="s">
        <v>45</v>
      </c>
      <c r="E9" s="63" t="s">
        <v>86</v>
      </c>
      <c r="F9" s="63" t="s">
        <v>44</v>
      </c>
      <c r="G9" s="64">
        <f>G10+G14</f>
        <v>837.1</v>
      </c>
    </row>
    <row r="10" spans="1:7" ht="30" customHeight="1">
      <c r="A10" s="39" t="s">
        <v>87</v>
      </c>
      <c r="B10" s="40">
        <v>904</v>
      </c>
      <c r="C10" s="41" t="s">
        <v>43</v>
      </c>
      <c r="D10" s="41" t="s">
        <v>45</v>
      </c>
      <c r="E10" s="41">
        <v>9990029020</v>
      </c>
      <c r="F10" s="41" t="s">
        <v>44</v>
      </c>
      <c r="G10" s="42">
        <f>G11+G12+G13</f>
        <v>379.1</v>
      </c>
    </row>
    <row r="11" spans="1:7" ht="94.5">
      <c r="A11" s="65" t="s">
        <v>88</v>
      </c>
      <c r="B11" s="40">
        <v>904</v>
      </c>
      <c r="C11" s="41" t="s">
        <v>43</v>
      </c>
      <c r="D11" s="41" t="s">
        <v>45</v>
      </c>
      <c r="E11" s="41">
        <v>9990029020</v>
      </c>
      <c r="F11" s="40">
        <v>100</v>
      </c>
      <c r="G11" s="42">
        <v>302.1</v>
      </c>
    </row>
    <row r="12" spans="1:7" ht="47.25">
      <c r="A12" s="65" t="s">
        <v>133</v>
      </c>
      <c r="B12" s="40">
        <v>904</v>
      </c>
      <c r="C12" s="41" t="s">
        <v>43</v>
      </c>
      <c r="D12" s="41" t="s">
        <v>45</v>
      </c>
      <c r="E12" s="41">
        <v>9990029020</v>
      </c>
      <c r="F12" s="40">
        <v>200</v>
      </c>
      <c r="G12" s="42">
        <v>72.7</v>
      </c>
    </row>
    <row r="13" spans="1:7" ht="15.75">
      <c r="A13" s="65" t="s">
        <v>90</v>
      </c>
      <c r="B13" s="40">
        <v>904</v>
      </c>
      <c r="C13" s="41" t="s">
        <v>43</v>
      </c>
      <c r="D13" s="41" t="s">
        <v>45</v>
      </c>
      <c r="E13" s="41">
        <v>9990029002</v>
      </c>
      <c r="F13" s="40">
        <v>800</v>
      </c>
      <c r="G13" s="42">
        <v>4.3</v>
      </c>
    </row>
    <row r="14" spans="1:7" ht="18" customHeight="1">
      <c r="A14" s="39" t="s">
        <v>21</v>
      </c>
      <c r="B14" s="40">
        <v>904</v>
      </c>
      <c r="C14" s="41" t="s">
        <v>43</v>
      </c>
      <c r="D14" s="41" t="s">
        <v>45</v>
      </c>
      <c r="E14" s="41">
        <v>9990029030</v>
      </c>
      <c r="F14" s="41" t="s">
        <v>44</v>
      </c>
      <c r="G14" s="42">
        <f>G15</f>
        <v>458</v>
      </c>
    </row>
    <row r="15" spans="1:7" ht="96" customHeight="1">
      <c r="A15" s="65" t="s">
        <v>88</v>
      </c>
      <c r="B15" s="40">
        <v>904</v>
      </c>
      <c r="C15" s="41" t="s">
        <v>43</v>
      </c>
      <c r="D15" s="41" t="s">
        <v>45</v>
      </c>
      <c r="E15" s="41">
        <v>9990029030</v>
      </c>
      <c r="F15" s="40">
        <v>100</v>
      </c>
      <c r="G15" s="42">
        <v>458</v>
      </c>
    </row>
    <row r="16" spans="1:7" ht="31.5" hidden="1">
      <c r="A16" s="62" t="s">
        <v>91</v>
      </c>
      <c r="B16" s="71">
        <v>904</v>
      </c>
      <c r="C16" s="63" t="s">
        <v>43</v>
      </c>
      <c r="D16" s="63" t="s">
        <v>63</v>
      </c>
      <c r="E16" s="63" t="s">
        <v>86</v>
      </c>
      <c r="F16" s="63" t="s">
        <v>44</v>
      </c>
      <c r="G16" s="64">
        <f>G17</f>
        <v>0</v>
      </c>
    </row>
    <row r="17" spans="1:7" ht="31.5" customHeight="1" hidden="1">
      <c r="A17" s="39" t="s">
        <v>64</v>
      </c>
      <c r="B17" s="40">
        <v>904</v>
      </c>
      <c r="C17" s="41" t="s">
        <v>43</v>
      </c>
      <c r="D17" s="41" t="s">
        <v>63</v>
      </c>
      <c r="E17" s="41">
        <v>9990029510</v>
      </c>
      <c r="F17" s="41" t="s">
        <v>44</v>
      </c>
      <c r="G17" s="42">
        <f>G18</f>
        <v>0</v>
      </c>
    </row>
    <row r="18" spans="1:7" ht="15.75" hidden="1">
      <c r="A18" s="65" t="s">
        <v>90</v>
      </c>
      <c r="B18" s="40">
        <v>904</v>
      </c>
      <c r="C18" s="41" t="s">
        <v>43</v>
      </c>
      <c r="D18" s="41" t="s">
        <v>63</v>
      </c>
      <c r="E18" s="41">
        <v>9990029510</v>
      </c>
      <c r="F18" s="40">
        <v>800</v>
      </c>
      <c r="G18" s="42">
        <f>'[1]прил_2'!F18</f>
        <v>0</v>
      </c>
    </row>
    <row r="19" spans="1:7" ht="15" customHeight="1" hidden="1">
      <c r="A19" s="62" t="s">
        <v>65</v>
      </c>
      <c r="B19" s="71">
        <v>904</v>
      </c>
      <c r="C19" s="63" t="s">
        <v>43</v>
      </c>
      <c r="D19" s="63" t="s">
        <v>66</v>
      </c>
      <c r="E19" s="63" t="s">
        <v>86</v>
      </c>
      <c r="F19" s="63" t="s">
        <v>44</v>
      </c>
      <c r="G19" s="64">
        <f>G20</f>
        <v>0</v>
      </c>
    </row>
    <row r="20" spans="1:7" ht="15.75" customHeight="1" hidden="1">
      <c r="A20" s="39" t="s">
        <v>67</v>
      </c>
      <c r="B20" s="40">
        <v>904</v>
      </c>
      <c r="C20" s="41" t="s">
        <v>43</v>
      </c>
      <c r="D20" s="41" t="s">
        <v>66</v>
      </c>
      <c r="E20" s="41" t="s">
        <v>92</v>
      </c>
      <c r="F20" s="40">
        <v>800</v>
      </c>
      <c r="G20" s="42">
        <f>'[1]прил_2'!F20</f>
        <v>0</v>
      </c>
    </row>
    <row r="21" spans="1:7" ht="15.75" hidden="1">
      <c r="A21" s="65" t="s">
        <v>90</v>
      </c>
      <c r="B21" s="40">
        <v>904</v>
      </c>
      <c r="C21" s="41" t="s">
        <v>43</v>
      </c>
      <c r="D21" s="41" t="s">
        <v>63</v>
      </c>
      <c r="E21" s="41">
        <v>9990029100</v>
      </c>
      <c r="F21" s="40">
        <v>800</v>
      </c>
      <c r="G21" s="42">
        <f>G22</f>
        <v>14</v>
      </c>
    </row>
    <row r="22" spans="1:7" ht="18.75" customHeight="1">
      <c r="A22" s="62" t="s">
        <v>22</v>
      </c>
      <c r="B22" s="71">
        <v>904</v>
      </c>
      <c r="C22" s="63" t="s">
        <v>43</v>
      </c>
      <c r="D22" s="63" t="s">
        <v>54</v>
      </c>
      <c r="E22" s="63" t="s">
        <v>86</v>
      </c>
      <c r="F22" s="63" t="s">
        <v>44</v>
      </c>
      <c r="G22" s="64">
        <f>G23+G25</f>
        <v>14</v>
      </c>
    </row>
    <row r="23" spans="1:7" ht="63">
      <c r="A23" s="39" t="s">
        <v>134</v>
      </c>
      <c r="B23" s="40">
        <v>904</v>
      </c>
      <c r="C23" s="41" t="s">
        <v>43</v>
      </c>
      <c r="D23" s="41" t="s">
        <v>54</v>
      </c>
      <c r="E23" s="41">
        <v>9990029140</v>
      </c>
      <c r="F23" s="41" t="s">
        <v>44</v>
      </c>
      <c r="G23" s="42">
        <f>G24</f>
        <v>12</v>
      </c>
    </row>
    <row r="24" spans="1:7" ht="47.25">
      <c r="A24" s="65" t="s">
        <v>133</v>
      </c>
      <c r="B24" s="40">
        <v>904</v>
      </c>
      <c r="C24" s="41" t="s">
        <v>43</v>
      </c>
      <c r="D24" s="41" t="s">
        <v>54</v>
      </c>
      <c r="E24" s="41">
        <v>9990029140</v>
      </c>
      <c r="F24" s="40">
        <v>200</v>
      </c>
      <c r="G24" s="42">
        <v>12</v>
      </c>
    </row>
    <row r="25" spans="1:7" ht="31.5">
      <c r="A25" s="39" t="s">
        <v>23</v>
      </c>
      <c r="B25" s="40">
        <v>904</v>
      </c>
      <c r="C25" s="41" t="s">
        <v>43</v>
      </c>
      <c r="D25" s="41" t="s">
        <v>54</v>
      </c>
      <c r="E25" s="41">
        <v>9990029960</v>
      </c>
      <c r="F25" s="41" t="s">
        <v>44</v>
      </c>
      <c r="G25" s="42">
        <f>G26+G27+G29+G28</f>
        <v>2</v>
      </c>
    </row>
    <row r="26" spans="1:7" ht="93.75" customHeight="1" hidden="1">
      <c r="A26" s="65" t="s">
        <v>88</v>
      </c>
      <c r="B26" s="40">
        <v>904</v>
      </c>
      <c r="C26" s="41" t="s">
        <v>43</v>
      </c>
      <c r="D26" s="41" t="s">
        <v>54</v>
      </c>
      <c r="E26" s="41">
        <v>9990029960</v>
      </c>
      <c r="F26" s="40">
        <v>100</v>
      </c>
      <c r="G26" s="42">
        <f>'[1]прил_2'!F24</f>
        <v>0</v>
      </c>
    </row>
    <row r="27" spans="1:7" ht="47.25">
      <c r="A27" s="65" t="s">
        <v>133</v>
      </c>
      <c r="B27" s="40">
        <v>904</v>
      </c>
      <c r="C27" s="41" t="s">
        <v>43</v>
      </c>
      <c r="D27" s="41" t="s">
        <v>54</v>
      </c>
      <c r="E27" s="41">
        <v>9990029960</v>
      </c>
      <c r="F27" s="40">
        <v>200</v>
      </c>
      <c r="G27" s="42">
        <v>2</v>
      </c>
    </row>
    <row r="28" spans="1:7" ht="31.5" customHeight="1" hidden="1">
      <c r="A28" s="65" t="s">
        <v>121</v>
      </c>
      <c r="B28" s="40">
        <v>904</v>
      </c>
      <c r="C28" s="41" t="s">
        <v>43</v>
      </c>
      <c r="D28" s="41" t="s">
        <v>54</v>
      </c>
      <c r="E28" s="41">
        <v>9990029960</v>
      </c>
      <c r="F28" s="40">
        <v>300</v>
      </c>
      <c r="G28" s="42"/>
    </row>
    <row r="29" spans="1:7" ht="18.75" customHeight="1" hidden="1">
      <c r="A29" s="65" t="s">
        <v>90</v>
      </c>
      <c r="B29" s="40">
        <v>904</v>
      </c>
      <c r="C29" s="41" t="s">
        <v>43</v>
      </c>
      <c r="D29" s="41" t="s">
        <v>54</v>
      </c>
      <c r="E29" s="41">
        <v>9990029960</v>
      </c>
      <c r="F29" s="40">
        <v>800</v>
      </c>
      <c r="G29" s="42"/>
    </row>
    <row r="30" spans="1:7" ht="15.75" customHeight="1">
      <c r="A30" s="62" t="s">
        <v>49</v>
      </c>
      <c r="B30" s="71">
        <v>904</v>
      </c>
      <c r="C30" s="63" t="s">
        <v>55</v>
      </c>
      <c r="D30" s="63" t="s">
        <v>56</v>
      </c>
      <c r="E30" s="63" t="s">
        <v>86</v>
      </c>
      <c r="F30" s="63" t="s">
        <v>44</v>
      </c>
      <c r="G30" s="64">
        <f>G31</f>
        <v>91.4</v>
      </c>
    </row>
    <row r="31" spans="1:7" ht="45.75" customHeight="1">
      <c r="A31" s="39" t="s">
        <v>93</v>
      </c>
      <c r="B31" s="40">
        <v>904</v>
      </c>
      <c r="C31" s="41" t="s">
        <v>55</v>
      </c>
      <c r="D31" s="41" t="s">
        <v>56</v>
      </c>
      <c r="E31" s="41" t="s">
        <v>94</v>
      </c>
      <c r="F31" s="41" t="s">
        <v>44</v>
      </c>
      <c r="G31" s="42">
        <f>G32+G33</f>
        <v>91.4</v>
      </c>
    </row>
    <row r="32" spans="1:7" ht="93" customHeight="1">
      <c r="A32" s="65" t="s">
        <v>88</v>
      </c>
      <c r="B32" s="40">
        <v>904</v>
      </c>
      <c r="C32" s="41" t="s">
        <v>55</v>
      </c>
      <c r="D32" s="41" t="s">
        <v>56</v>
      </c>
      <c r="E32" s="41" t="s">
        <v>94</v>
      </c>
      <c r="F32" s="40">
        <v>100</v>
      </c>
      <c r="G32" s="42">
        <v>91.4</v>
      </c>
    </row>
    <row r="33" spans="1:7" ht="47.25" hidden="1">
      <c r="A33" s="65" t="s">
        <v>133</v>
      </c>
      <c r="B33" s="40">
        <v>904</v>
      </c>
      <c r="C33" s="41" t="s">
        <v>55</v>
      </c>
      <c r="D33" s="41" t="s">
        <v>56</v>
      </c>
      <c r="E33" s="41" t="s">
        <v>94</v>
      </c>
      <c r="F33" s="40">
        <v>200</v>
      </c>
      <c r="G33" s="42"/>
    </row>
    <row r="34" spans="1:7" ht="21" customHeight="1" hidden="1">
      <c r="A34" s="62" t="s">
        <v>95</v>
      </c>
      <c r="B34" s="71">
        <v>904</v>
      </c>
      <c r="C34" s="63" t="s">
        <v>56</v>
      </c>
      <c r="D34" s="63">
        <v>10</v>
      </c>
      <c r="E34" s="63" t="s">
        <v>86</v>
      </c>
      <c r="F34" s="63" t="s">
        <v>44</v>
      </c>
      <c r="G34" s="64">
        <f>G35</f>
        <v>0</v>
      </c>
    </row>
    <row r="35" spans="1:7" ht="31.5" hidden="1">
      <c r="A35" s="39" t="s">
        <v>96</v>
      </c>
      <c r="B35" s="40">
        <v>904</v>
      </c>
      <c r="C35" s="41" t="s">
        <v>56</v>
      </c>
      <c r="D35" s="41">
        <v>10</v>
      </c>
      <c r="E35" s="41" t="s">
        <v>97</v>
      </c>
      <c r="F35" s="41" t="s">
        <v>44</v>
      </c>
      <c r="G35" s="64">
        <f>G36+G37</f>
        <v>0</v>
      </c>
    </row>
    <row r="36" spans="1:7" ht="33" customHeight="1" hidden="1">
      <c r="A36" s="65" t="s">
        <v>89</v>
      </c>
      <c r="B36" s="40">
        <v>904</v>
      </c>
      <c r="C36" s="41" t="s">
        <v>56</v>
      </c>
      <c r="D36" s="41">
        <v>10</v>
      </c>
      <c r="E36" s="41" t="s">
        <v>97</v>
      </c>
      <c r="F36" s="40">
        <v>200</v>
      </c>
      <c r="G36" s="42">
        <f>'[1]прил_2'!F35</f>
        <v>0</v>
      </c>
    </row>
    <row r="37" spans="1:7" ht="15.75" customHeight="1" hidden="1">
      <c r="A37" s="66" t="s">
        <v>90</v>
      </c>
      <c r="B37" s="40">
        <v>904</v>
      </c>
      <c r="C37" s="41" t="s">
        <v>56</v>
      </c>
      <c r="D37" s="41">
        <v>10</v>
      </c>
      <c r="E37" s="41" t="s">
        <v>97</v>
      </c>
      <c r="F37" s="40">
        <v>800</v>
      </c>
      <c r="G37" s="42">
        <f>'[1]прил_2'!F36</f>
        <v>0</v>
      </c>
    </row>
    <row r="38" spans="1:7" ht="22.5" customHeight="1" hidden="1">
      <c r="A38" s="62" t="s">
        <v>98</v>
      </c>
      <c r="B38" s="71">
        <v>904</v>
      </c>
      <c r="C38" s="63" t="s">
        <v>45</v>
      </c>
      <c r="D38" s="63" t="s">
        <v>57</v>
      </c>
      <c r="E38" s="63" t="s">
        <v>86</v>
      </c>
      <c r="F38" s="63" t="s">
        <v>44</v>
      </c>
      <c r="G38" s="67">
        <f>G39</f>
        <v>0</v>
      </c>
    </row>
    <row r="39" spans="1:7" ht="47.25" hidden="1">
      <c r="A39" s="39" t="s">
        <v>99</v>
      </c>
      <c r="B39" s="40">
        <v>904</v>
      </c>
      <c r="C39" s="41" t="s">
        <v>45</v>
      </c>
      <c r="D39" s="41" t="s">
        <v>57</v>
      </c>
      <c r="E39" s="41">
        <v>9990029180</v>
      </c>
      <c r="F39" s="41" t="s">
        <v>44</v>
      </c>
      <c r="G39" s="42">
        <f>G40</f>
        <v>0</v>
      </c>
    </row>
    <row r="40" spans="1:7" ht="30.75" customHeight="1" hidden="1">
      <c r="A40" s="65" t="s">
        <v>89</v>
      </c>
      <c r="B40" s="40">
        <v>904</v>
      </c>
      <c r="C40" s="41" t="s">
        <v>45</v>
      </c>
      <c r="D40" s="41" t="s">
        <v>57</v>
      </c>
      <c r="E40" s="41">
        <v>9990029180</v>
      </c>
      <c r="F40" s="40">
        <v>200</v>
      </c>
      <c r="G40" s="42">
        <f>'[1]прил_2'!F40</f>
        <v>0</v>
      </c>
    </row>
    <row r="41" spans="1:7" ht="18" customHeight="1">
      <c r="A41" s="62" t="s">
        <v>100</v>
      </c>
      <c r="B41" s="71">
        <v>904</v>
      </c>
      <c r="C41" s="63" t="s">
        <v>45</v>
      </c>
      <c r="D41" s="63" t="s">
        <v>101</v>
      </c>
      <c r="E41" s="63" t="s">
        <v>86</v>
      </c>
      <c r="F41" s="63" t="s">
        <v>44</v>
      </c>
      <c r="G41" s="67">
        <f>G42+G44+G46+G48+G50+G52+G56</f>
        <v>342.5</v>
      </c>
    </row>
    <row r="42" spans="1:7" ht="43.5" customHeight="1" hidden="1">
      <c r="A42" s="39" t="s">
        <v>123</v>
      </c>
      <c r="B42" s="40">
        <v>904</v>
      </c>
      <c r="C42" s="41" t="s">
        <v>45</v>
      </c>
      <c r="D42" s="41" t="s">
        <v>101</v>
      </c>
      <c r="E42" s="41">
        <v>9990029690</v>
      </c>
      <c r="F42" s="41" t="s">
        <v>44</v>
      </c>
      <c r="G42" s="83">
        <f>SUM(G43)</f>
        <v>0</v>
      </c>
    </row>
    <row r="43" spans="1:7" ht="47.25" hidden="1">
      <c r="A43" s="65" t="s">
        <v>133</v>
      </c>
      <c r="B43" s="40">
        <v>904</v>
      </c>
      <c r="C43" s="41" t="s">
        <v>45</v>
      </c>
      <c r="D43" s="41" t="s">
        <v>101</v>
      </c>
      <c r="E43" s="41">
        <v>9990029690</v>
      </c>
      <c r="F43" s="40">
        <v>200</v>
      </c>
      <c r="G43" s="83"/>
    </row>
    <row r="44" spans="1:7" ht="47.25">
      <c r="A44" s="39" t="s">
        <v>135</v>
      </c>
      <c r="B44" s="40">
        <v>904</v>
      </c>
      <c r="C44" s="41" t="s">
        <v>45</v>
      </c>
      <c r="D44" s="41" t="s">
        <v>101</v>
      </c>
      <c r="E44" s="41">
        <v>9990029700</v>
      </c>
      <c r="F44" s="41" t="s">
        <v>44</v>
      </c>
      <c r="G44" s="42">
        <f>G45</f>
        <v>146.2</v>
      </c>
    </row>
    <row r="45" spans="1:7" ht="47.25">
      <c r="A45" s="65" t="s">
        <v>133</v>
      </c>
      <c r="B45" s="40">
        <v>904</v>
      </c>
      <c r="C45" s="41" t="s">
        <v>45</v>
      </c>
      <c r="D45" s="41" t="s">
        <v>101</v>
      </c>
      <c r="E45" s="41">
        <v>9990029700</v>
      </c>
      <c r="F45" s="40">
        <v>200</v>
      </c>
      <c r="G45" s="42">
        <v>146.2</v>
      </c>
    </row>
    <row r="46" spans="1:7" ht="80.25" customHeight="1" hidden="1">
      <c r="A46" s="39" t="s">
        <v>102</v>
      </c>
      <c r="B46" s="40">
        <v>904</v>
      </c>
      <c r="C46" s="41" t="s">
        <v>45</v>
      </c>
      <c r="D46" s="41" t="s">
        <v>101</v>
      </c>
      <c r="E46" s="41">
        <v>9990029710</v>
      </c>
      <c r="F46" s="41" t="s">
        <v>44</v>
      </c>
      <c r="G46" s="42">
        <f>G47</f>
        <v>0</v>
      </c>
    </row>
    <row r="47" spans="1:7" ht="32.25" customHeight="1" hidden="1">
      <c r="A47" s="65" t="s">
        <v>89</v>
      </c>
      <c r="B47" s="40">
        <v>904</v>
      </c>
      <c r="C47" s="41" t="s">
        <v>45</v>
      </c>
      <c r="D47" s="41" t="s">
        <v>101</v>
      </c>
      <c r="E47" s="41">
        <v>9990029710</v>
      </c>
      <c r="F47" s="40">
        <v>200</v>
      </c>
      <c r="G47" s="42"/>
    </row>
    <row r="48" spans="1:7" ht="50.25" customHeight="1" hidden="1">
      <c r="A48" s="39" t="s">
        <v>103</v>
      </c>
      <c r="B48" s="40">
        <v>904</v>
      </c>
      <c r="C48" s="41" t="s">
        <v>45</v>
      </c>
      <c r="D48" s="41" t="s">
        <v>101</v>
      </c>
      <c r="E48" s="41">
        <v>9990029720</v>
      </c>
      <c r="F48" s="41" t="s">
        <v>44</v>
      </c>
      <c r="G48" s="42">
        <f>G49</f>
        <v>0</v>
      </c>
    </row>
    <row r="49" spans="1:7" ht="30" customHeight="1" hidden="1">
      <c r="A49" s="65" t="s">
        <v>89</v>
      </c>
      <c r="B49" s="40">
        <v>904</v>
      </c>
      <c r="C49" s="41" t="s">
        <v>45</v>
      </c>
      <c r="D49" s="41" t="s">
        <v>101</v>
      </c>
      <c r="E49" s="41">
        <v>9990029720</v>
      </c>
      <c r="F49" s="40">
        <v>200</v>
      </c>
      <c r="G49" s="42"/>
    </row>
    <row r="50" spans="1:7" ht="78" customHeight="1" hidden="1">
      <c r="A50" s="39" t="s">
        <v>104</v>
      </c>
      <c r="B50" s="40">
        <v>904</v>
      </c>
      <c r="C50" s="41" t="s">
        <v>45</v>
      </c>
      <c r="D50" s="41" t="s">
        <v>101</v>
      </c>
      <c r="E50" s="41">
        <v>9990029730</v>
      </c>
      <c r="F50" s="41" t="s">
        <v>44</v>
      </c>
      <c r="G50" s="42">
        <f>G51</f>
        <v>0</v>
      </c>
    </row>
    <row r="51" spans="1:7" ht="33.75" customHeight="1" hidden="1">
      <c r="A51" s="65" t="s">
        <v>89</v>
      </c>
      <c r="B51" s="40">
        <v>904</v>
      </c>
      <c r="C51" s="41" t="s">
        <v>45</v>
      </c>
      <c r="D51" s="41" t="s">
        <v>101</v>
      </c>
      <c r="E51" s="41">
        <v>9990029730</v>
      </c>
      <c r="F51" s="40">
        <v>200</v>
      </c>
      <c r="G51" s="42">
        <f>'[1]прил_2'!F49</f>
        <v>0</v>
      </c>
    </row>
    <row r="52" spans="1:7" ht="77.25" customHeight="1" hidden="1">
      <c r="A52" s="39" t="s">
        <v>105</v>
      </c>
      <c r="B52" s="40">
        <v>904</v>
      </c>
      <c r="C52" s="41" t="s">
        <v>45</v>
      </c>
      <c r="D52" s="41" t="s">
        <v>101</v>
      </c>
      <c r="E52" s="41">
        <v>9990070250</v>
      </c>
      <c r="F52" s="41" t="s">
        <v>44</v>
      </c>
      <c r="G52" s="42">
        <f>G53</f>
        <v>0</v>
      </c>
    </row>
    <row r="53" spans="1:7" ht="32.25" customHeight="1" hidden="1">
      <c r="A53" s="65" t="s">
        <v>89</v>
      </c>
      <c r="B53" s="40">
        <v>904</v>
      </c>
      <c r="C53" s="41" t="s">
        <v>45</v>
      </c>
      <c r="D53" s="41" t="s">
        <v>101</v>
      </c>
      <c r="E53" s="41">
        <v>9990070250</v>
      </c>
      <c r="F53" s="40">
        <v>200</v>
      </c>
      <c r="G53" s="42">
        <f>G54</f>
        <v>0</v>
      </c>
    </row>
    <row r="54" spans="1:7" ht="62.25" customHeight="1" hidden="1">
      <c r="A54" s="39" t="s">
        <v>106</v>
      </c>
      <c r="B54" s="40">
        <v>904</v>
      </c>
      <c r="C54" s="41" t="s">
        <v>45</v>
      </c>
      <c r="D54" s="41" t="s">
        <v>101</v>
      </c>
      <c r="E54" s="41">
        <v>9990029470</v>
      </c>
      <c r="F54" s="41" t="s">
        <v>44</v>
      </c>
      <c r="G54" s="42"/>
    </row>
    <row r="55" spans="1:7" ht="33.75" customHeight="1" hidden="1">
      <c r="A55" s="65" t="s">
        <v>89</v>
      </c>
      <c r="B55" s="40">
        <v>904</v>
      </c>
      <c r="C55" s="41" t="s">
        <v>45</v>
      </c>
      <c r="D55" s="41" t="s">
        <v>101</v>
      </c>
      <c r="E55" s="41">
        <v>9990029470</v>
      </c>
      <c r="F55" s="40">
        <v>200</v>
      </c>
      <c r="G55" s="42">
        <f>'[1]прил_2'!F53</f>
        <v>0</v>
      </c>
    </row>
    <row r="56" spans="1:7" ht="47.25">
      <c r="A56" s="65" t="s">
        <v>136</v>
      </c>
      <c r="B56" s="40">
        <v>904</v>
      </c>
      <c r="C56" s="41" t="s">
        <v>45</v>
      </c>
      <c r="D56" s="41" t="s">
        <v>101</v>
      </c>
      <c r="E56" s="41">
        <v>9990029760</v>
      </c>
      <c r="F56" s="41" t="s">
        <v>44</v>
      </c>
      <c r="G56" s="42">
        <f>SUM(G57)</f>
        <v>196.3</v>
      </c>
    </row>
    <row r="57" spans="1:7" ht="47.25">
      <c r="A57" s="65" t="s">
        <v>133</v>
      </c>
      <c r="B57" s="40">
        <v>904</v>
      </c>
      <c r="C57" s="41" t="s">
        <v>45</v>
      </c>
      <c r="D57" s="41" t="s">
        <v>101</v>
      </c>
      <c r="E57" s="41">
        <v>9990029760</v>
      </c>
      <c r="F57" s="40">
        <v>200</v>
      </c>
      <c r="G57" s="42">
        <v>196.3</v>
      </c>
    </row>
    <row r="58" spans="1:7" ht="31.5" hidden="1">
      <c r="A58" s="62" t="s">
        <v>24</v>
      </c>
      <c r="B58" s="71">
        <v>904</v>
      </c>
      <c r="C58" s="63" t="s">
        <v>45</v>
      </c>
      <c r="D58" s="63" t="s">
        <v>58</v>
      </c>
      <c r="E58" s="63" t="s">
        <v>86</v>
      </c>
      <c r="F58" s="63" t="s">
        <v>44</v>
      </c>
      <c r="G58" s="67">
        <f>G59+G61+G63</f>
        <v>0</v>
      </c>
    </row>
    <row r="59" spans="1:7" ht="31.5" hidden="1">
      <c r="A59" s="39" t="s">
        <v>107</v>
      </c>
      <c r="B59" s="40">
        <v>904</v>
      </c>
      <c r="C59" s="41" t="s">
        <v>45</v>
      </c>
      <c r="D59" s="41" t="s">
        <v>58</v>
      </c>
      <c r="E59" s="41">
        <v>9990029660</v>
      </c>
      <c r="F59" s="41" t="s">
        <v>44</v>
      </c>
      <c r="G59" s="42">
        <f>G60</f>
        <v>0</v>
      </c>
    </row>
    <row r="60" spans="1:7" ht="47.25" hidden="1">
      <c r="A60" s="65" t="s">
        <v>133</v>
      </c>
      <c r="B60" s="40">
        <v>904</v>
      </c>
      <c r="C60" s="41" t="s">
        <v>45</v>
      </c>
      <c r="D60" s="41" t="s">
        <v>58</v>
      </c>
      <c r="E60" s="41">
        <v>9990029660</v>
      </c>
      <c r="F60" s="40">
        <v>200</v>
      </c>
      <c r="G60" s="42"/>
    </row>
    <row r="61" spans="1:7" ht="96" customHeight="1" hidden="1">
      <c r="A61" s="39" t="s">
        <v>108</v>
      </c>
      <c r="B61" s="40">
        <v>904</v>
      </c>
      <c r="C61" s="41" t="s">
        <v>45</v>
      </c>
      <c r="D61" s="41" t="s">
        <v>58</v>
      </c>
      <c r="E61" s="41">
        <v>9990070010</v>
      </c>
      <c r="F61" s="41" t="s">
        <v>44</v>
      </c>
      <c r="G61" s="42">
        <f>G62</f>
        <v>0</v>
      </c>
    </row>
    <row r="62" spans="1:7" ht="48" customHeight="1" hidden="1">
      <c r="A62" s="65" t="s">
        <v>109</v>
      </c>
      <c r="B62" s="40">
        <v>904</v>
      </c>
      <c r="C62" s="41" t="s">
        <v>45</v>
      </c>
      <c r="D62" s="41" t="s">
        <v>58</v>
      </c>
      <c r="E62" s="41">
        <v>9990070010</v>
      </c>
      <c r="F62" s="40">
        <v>400</v>
      </c>
      <c r="G62" s="42"/>
    </row>
    <row r="63" spans="1:7" ht="113.25" customHeight="1" hidden="1">
      <c r="A63" s="39" t="s">
        <v>110</v>
      </c>
      <c r="B63" s="40">
        <v>904</v>
      </c>
      <c r="C63" s="41" t="s">
        <v>45</v>
      </c>
      <c r="D63" s="41" t="s">
        <v>58</v>
      </c>
      <c r="E63" s="41">
        <v>9990029750</v>
      </c>
      <c r="F63" s="41" t="s">
        <v>44</v>
      </c>
      <c r="G63" s="42">
        <f>G64</f>
        <v>0</v>
      </c>
    </row>
    <row r="64" spans="1:7" ht="48.75" customHeight="1" hidden="1">
      <c r="A64" s="65" t="s">
        <v>109</v>
      </c>
      <c r="B64" s="40">
        <v>904</v>
      </c>
      <c r="C64" s="41" t="s">
        <v>45</v>
      </c>
      <c r="D64" s="41" t="s">
        <v>58</v>
      </c>
      <c r="E64" s="41">
        <v>9990029750</v>
      </c>
      <c r="F64" s="40">
        <v>400</v>
      </c>
      <c r="G64" s="42">
        <f>'[1]прил_2'!F60</f>
        <v>0</v>
      </c>
    </row>
    <row r="65" spans="1:7" ht="21" customHeight="1" hidden="1">
      <c r="A65" s="62" t="s">
        <v>111</v>
      </c>
      <c r="B65" s="71">
        <v>904</v>
      </c>
      <c r="C65" s="63" t="s">
        <v>59</v>
      </c>
      <c r="D65" s="63" t="s">
        <v>43</v>
      </c>
      <c r="E65" s="63" t="s">
        <v>86</v>
      </c>
      <c r="F65" s="63" t="s">
        <v>44</v>
      </c>
      <c r="G65" s="64">
        <f>G66</f>
        <v>0</v>
      </c>
    </row>
    <row r="66" spans="1:7" ht="63" customHeight="1" hidden="1">
      <c r="A66" s="39" t="s">
        <v>112</v>
      </c>
      <c r="B66" s="40">
        <v>904</v>
      </c>
      <c r="C66" s="41" t="s">
        <v>59</v>
      </c>
      <c r="D66" s="41" t="s">
        <v>43</v>
      </c>
      <c r="E66" s="41">
        <v>9990029400</v>
      </c>
      <c r="F66" s="41" t="s">
        <v>44</v>
      </c>
      <c r="G66" s="42">
        <f>G67</f>
        <v>0</v>
      </c>
    </row>
    <row r="67" spans="1:7" ht="30.75" customHeight="1" hidden="1">
      <c r="A67" s="65" t="s">
        <v>89</v>
      </c>
      <c r="B67" s="40">
        <v>904</v>
      </c>
      <c r="C67" s="41" t="s">
        <v>59</v>
      </c>
      <c r="D67" s="41" t="s">
        <v>43</v>
      </c>
      <c r="E67" s="41">
        <v>9990029400</v>
      </c>
      <c r="F67" s="40">
        <v>200</v>
      </c>
      <c r="G67" s="42">
        <f>'[1]прил_2'!F64</f>
        <v>0</v>
      </c>
    </row>
    <row r="68" spans="1:7" ht="21" customHeight="1" hidden="1">
      <c r="A68" s="62" t="s">
        <v>25</v>
      </c>
      <c r="B68" s="71">
        <v>904</v>
      </c>
      <c r="C68" s="63" t="s">
        <v>59</v>
      </c>
      <c r="D68" s="63" t="s">
        <v>55</v>
      </c>
      <c r="E68" s="63" t="s">
        <v>86</v>
      </c>
      <c r="F68" s="63" t="s">
        <v>44</v>
      </c>
      <c r="G68" s="64">
        <f>G69+G71+G73+G75+G77+G79+G81</f>
        <v>0</v>
      </c>
    </row>
    <row r="69" spans="1:7" ht="61.5" customHeight="1" hidden="1">
      <c r="A69" s="39" t="s">
        <v>113</v>
      </c>
      <c r="B69" s="40">
        <v>904</v>
      </c>
      <c r="C69" s="41" t="s">
        <v>59</v>
      </c>
      <c r="D69" s="41" t="s">
        <v>55</v>
      </c>
      <c r="E69" s="41">
        <v>9990029410</v>
      </c>
      <c r="F69" s="41" t="s">
        <v>44</v>
      </c>
      <c r="G69" s="42">
        <f>G70</f>
        <v>0</v>
      </c>
    </row>
    <row r="70" spans="1:7" ht="15.75" hidden="1">
      <c r="A70" s="65" t="s">
        <v>90</v>
      </c>
      <c r="B70" s="40">
        <v>904</v>
      </c>
      <c r="C70" s="41" t="s">
        <v>59</v>
      </c>
      <c r="D70" s="41" t="s">
        <v>55</v>
      </c>
      <c r="E70" s="41">
        <v>9990029410</v>
      </c>
      <c r="F70" s="40">
        <v>800</v>
      </c>
      <c r="G70" s="42">
        <f>'[1]прил_2'!F67</f>
        <v>0</v>
      </c>
    </row>
    <row r="71" spans="1:7" ht="78" customHeight="1" hidden="1">
      <c r="A71" s="39" t="s">
        <v>26</v>
      </c>
      <c r="B71" s="40">
        <v>904</v>
      </c>
      <c r="C71" s="41" t="s">
        <v>59</v>
      </c>
      <c r="D71" s="41" t="s">
        <v>55</v>
      </c>
      <c r="E71" s="41">
        <v>9990029420</v>
      </c>
      <c r="F71" s="41" t="s">
        <v>44</v>
      </c>
      <c r="G71" s="42">
        <f>G72</f>
        <v>0</v>
      </c>
    </row>
    <row r="72" spans="1:7" ht="15.75" hidden="1">
      <c r="A72" s="65" t="s">
        <v>90</v>
      </c>
      <c r="B72" s="40">
        <v>904</v>
      </c>
      <c r="C72" s="41" t="s">
        <v>59</v>
      </c>
      <c r="D72" s="41" t="s">
        <v>55</v>
      </c>
      <c r="E72" s="41">
        <v>9990029420</v>
      </c>
      <c r="F72" s="40">
        <v>800</v>
      </c>
      <c r="G72" s="42"/>
    </row>
    <row r="73" spans="1:7" ht="28.5" customHeight="1" hidden="1">
      <c r="A73" s="39" t="s">
        <v>114</v>
      </c>
      <c r="B73" s="40">
        <v>904</v>
      </c>
      <c r="C73" s="41" t="s">
        <v>59</v>
      </c>
      <c r="D73" s="41" t="s">
        <v>55</v>
      </c>
      <c r="E73" s="41">
        <v>9990029430</v>
      </c>
      <c r="F73" s="41" t="s">
        <v>44</v>
      </c>
      <c r="G73" s="42">
        <f>G74</f>
        <v>0</v>
      </c>
    </row>
    <row r="74" spans="1:7" ht="31.5" customHeight="1" hidden="1">
      <c r="A74" s="65" t="s">
        <v>89</v>
      </c>
      <c r="B74" s="40">
        <v>904</v>
      </c>
      <c r="C74" s="41" t="s">
        <v>59</v>
      </c>
      <c r="D74" s="41" t="s">
        <v>55</v>
      </c>
      <c r="E74" s="41">
        <v>9990029430</v>
      </c>
      <c r="F74" s="40">
        <v>200</v>
      </c>
      <c r="G74" s="42">
        <f>'[1]прил_2'!F71</f>
        <v>0</v>
      </c>
    </row>
    <row r="75" spans="1:7" ht="63" hidden="1">
      <c r="A75" s="65" t="s">
        <v>115</v>
      </c>
      <c r="B75" s="40">
        <v>904</v>
      </c>
      <c r="C75" s="41" t="s">
        <v>59</v>
      </c>
      <c r="D75" s="41" t="s">
        <v>55</v>
      </c>
      <c r="E75" s="41">
        <v>9990029490</v>
      </c>
      <c r="F75" s="41" t="s">
        <v>44</v>
      </c>
      <c r="G75" s="42">
        <f>G76</f>
        <v>0</v>
      </c>
    </row>
    <row r="76" spans="1:7" ht="33" customHeight="1" hidden="1">
      <c r="A76" s="65" t="s">
        <v>89</v>
      </c>
      <c r="B76" s="40">
        <v>904</v>
      </c>
      <c r="C76" s="41" t="s">
        <v>59</v>
      </c>
      <c r="D76" s="41" t="s">
        <v>55</v>
      </c>
      <c r="E76" s="41">
        <v>9990029490</v>
      </c>
      <c r="F76" s="40">
        <v>200</v>
      </c>
      <c r="G76" s="42">
        <f>'[1]прил_2'!F73</f>
        <v>0</v>
      </c>
    </row>
    <row r="77" spans="1:7" ht="49.5" customHeight="1" hidden="1">
      <c r="A77" s="39" t="s">
        <v>116</v>
      </c>
      <c r="B77" s="40">
        <v>904</v>
      </c>
      <c r="C77" s="41" t="s">
        <v>59</v>
      </c>
      <c r="D77" s="41" t="s">
        <v>55</v>
      </c>
      <c r="E77" s="41">
        <v>9990029500</v>
      </c>
      <c r="F77" s="41" t="s">
        <v>44</v>
      </c>
      <c r="G77" s="42">
        <f>G78</f>
        <v>0</v>
      </c>
    </row>
    <row r="78" spans="1:7" ht="44.25" customHeight="1" hidden="1">
      <c r="A78" s="65" t="s">
        <v>109</v>
      </c>
      <c r="B78" s="40">
        <v>904</v>
      </c>
      <c r="C78" s="41" t="s">
        <v>59</v>
      </c>
      <c r="D78" s="41" t="s">
        <v>55</v>
      </c>
      <c r="E78" s="41">
        <v>9990029500</v>
      </c>
      <c r="F78" s="40">
        <v>400</v>
      </c>
      <c r="G78" s="42">
        <f>'[1]прил_2'!F75</f>
        <v>0</v>
      </c>
    </row>
    <row r="79" spans="1:7" ht="63" customHeight="1" hidden="1">
      <c r="A79" s="39" t="s">
        <v>117</v>
      </c>
      <c r="B79" s="40">
        <v>904</v>
      </c>
      <c r="C79" s="41" t="s">
        <v>59</v>
      </c>
      <c r="D79" s="41" t="s">
        <v>55</v>
      </c>
      <c r="E79" s="41">
        <v>9990049700</v>
      </c>
      <c r="F79" s="41" t="s">
        <v>44</v>
      </c>
      <c r="G79" s="42">
        <f>G80</f>
        <v>0</v>
      </c>
    </row>
    <row r="80" spans="1:7" ht="46.5" customHeight="1" hidden="1">
      <c r="A80" s="65" t="s">
        <v>109</v>
      </c>
      <c r="B80" s="40">
        <v>904</v>
      </c>
      <c r="C80" s="41" t="s">
        <v>59</v>
      </c>
      <c r="D80" s="41" t="s">
        <v>55</v>
      </c>
      <c r="E80" s="41">
        <v>9990049700</v>
      </c>
      <c r="F80" s="40">
        <v>400</v>
      </c>
      <c r="G80" s="42">
        <f>'[1]прил_2'!F77</f>
        <v>0</v>
      </c>
    </row>
    <row r="81" spans="1:7" ht="63" customHeight="1" hidden="1">
      <c r="A81" s="39" t="s">
        <v>118</v>
      </c>
      <c r="B81" s="40">
        <v>904</v>
      </c>
      <c r="C81" s="41" t="s">
        <v>59</v>
      </c>
      <c r="D81" s="41" t="s">
        <v>55</v>
      </c>
      <c r="E81" s="41">
        <v>9990050180</v>
      </c>
      <c r="F81" s="41" t="s">
        <v>44</v>
      </c>
      <c r="G81" s="42">
        <f>G82</f>
        <v>0</v>
      </c>
    </row>
    <row r="82" spans="1:7" ht="46.5" customHeight="1" hidden="1">
      <c r="A82" s="65" t="s">
        <v>109</v>
      </c>
      <c r="B82" s="40">
        <v>904</v>
      </c>
      <c r="C82" s="41" t="s">
        <v>59</v>
      </c>
      <c r="D82" s="41" t="s">
        <v>55</v>
      </c>
      <c r="E82" s="41">
        <v>9990050180</v>
      </c>
      <c r="F82" s="40">
        <v>400</v>
      </c>
      <c r="G82" s="42">
        <f>'[1]прил_2'!F79</f>
        <v>0</v>
      </c>
    </row>
    <row r="83" spans="1:7" ht="18.75" customHeight="1">
      <c r="A83" s="62" t="s">
        <v>27</v>
      </c>
      <c r="B83" s="71">
        <v>904</v>
      </c>
      <c r="C83" s="63" t="s">
        <v>59</v>
      </c>
      <c r="D83" s="63" t="s">
        <v>56</v>
      </c>
      <c r="E83" s="63" t="s">
        <v>86</v>
      </c>
      <c r="F83" s="63" t="s">
        <v>44</v>
      </c>
      <c r="G83" s="64">
        <f>G84+G87+G89+G91+G93</f>
        <v>25</v>
      </c>
    </row>
    <row r="84" spans="1:7" ht="18.75" customHeight="1">
      <c r="A84" s="39" t="s">
        <v>28</v>
      </c>
      <c r="B84" s="40">
        <v>904</v>
      </c>
      <c r="C84" s="41" t="s">
        <v>59</v>
      </c>
      <c r="D84" s="41" t="s">
        <v>56</v>
      </c>
      <c r="E84" s="41">
        <v>9990029330</v>
      </c>
      <c r="F84" s="41" t="s">
        <v>44</v>
      </c>
      <c r="G84" s="42">
        <f>SUM(G85+G86)</f>
        <v>25</v>
      </c>
    </row>
    <row r="85" spans="1:7" ht="47.25">
      <c r="A85" s="65" t="s">
        <v>133</v>
      </c>
      <c r="B85" s="40">
        <v>904</v>
      </c>
      <c r="C85" s="41" t="s">
        <v>59</v>
      </c>
      <c r="D85" s="41" t="s">
        <v>56</v>
      </c>
      <c r="E85" s="41">
        <v>9990029330</v>
      </c>
      <c r="F85" s="40">
        <v>200</v>
      </c>
      <c r="G85" s="42">
        <v>25</v>
      </c>
    </row>
    <row r="86" spans="1:7" ht="32.25" customHeight="1" hidden="1">
      <c r="A86" s="39" t="s">
        <v>121</v>
      </c>
      <c r="B86" s="40">
        <v>904</v>
      </c>
      <c r="C86" s="41" t="s">
        <v>59</v>
      </c>
      <c r="D86" s="41" t="s">
        <v>56</v>
      </c>
      <c r="E86" s="41">
        <v>9990029330</v>
      </c>
      <c r="F86" s="40">
        <v>300</v>
      </c>
      <c r="G86" s="42"/>
    </row>
    <row r="87" spans="1:7" ht="47.25" hidden="1">
      <c r="A87" s="39" t="s">
        <v>68</v>
      </c>
      <c r="B87" s="40">
        <v>904</v>
      </c>
      <c r="C87" s="41" t="s">
        <v>59</v>
      </c>
      <c r="D87" s="41" t="s">
        <v>56</v>
      </c>
      <c r="E87" s="41">
        <v>9990029340</v>
      </c>
      <c r="F87" s="41" t="s">
        <v>44</v>
      </c>
      <c r="G87" s="42">
        <f>G88</f>
        <v>0</v>
      </c>
    </row>
    <row r="88" spans="1:7" ht="31.5" customHeight="1" hidden="1">
      <c r="A88" s="65" t="s">
        <v>89</v>
      </c>
      <c r="B88" s="40">
        <v>904</v>
      </c>
      <c r="C88" s="41" t="s">
        <v>59</v>
      </c>
      <c r="D88" s="41" t="s">
        <v>56</v>
      </c>
      <c r="E88" s="41">
        <v>9990029340</v>
      </c>
      <c r="F88" s="40">
        <v>200</v>
      </c>
      <c r="G88" s="42"/>
    </row>
    <row r="89" spans="1:7" ht="20.25" customHeight="1" hidden="1">
      <c r="A89" s="39" t="s">
        <v>29</v>
      </c>
      <c r="B89" s="40">
        <v>904</v>
      </c>
      <c r="C89" s="41" t="s">
        <v>59</v>
      </c>
      <c r="D89" s="41" t="s">
        <v>56</v>
      </c>
      <c r="E89" s="41">
        <v>9990029350</v>
      </c>
      <c r="F89" s="41" t="s">
        <v>44</v>
      </c>
      <c r="G89" s="42">
        <f>G90</f>
        <v>0</v>
      </c>
    </row>
    <row r="90" spans="1:7" ht="31.5" customHeight="1" hidden="1">
      <c r="A90" s="65" t="s">
        <v>89</v>
      </c>
      <c r="B90" s="40">
        <v>904</v>
      </c>
      <c r="C90" s="41" t="s">
        <v>59</v>
      </c>
      <c r="D90" s="41" t="s">
        <v>56</v>
      </c>
      <c r="E90" s="41">
        <v>9990029350</v>
      </c>
      <c r="F90" s="40">
        <v>200</v>
      </c>
      <c r="G90" s="42">
        <f>'[1]прил_2'!F86</f>
        <v>0</v>
      </c>
    </row>
    <row r="91" spans="1:7" ht="17.25" customHeight="1" hidden="1">
      <c r="A91" s="39" t="s">
        <v>69</v>
      </c>
      <c r="B91" s="40">
        <v>904</v>
      </c>
      <c r="C91" s="41" t="s">
        <v>59</v>
      </c>
      <c r="D91" s="41" t="s">
        <v>56</v>
      </c>
      <c r="E91" s="41">
        <v>9990029360</v>
      </c>
      <c r="F91" s="41" t="s">
        <v>44</v>
      </c>
      <c r="G91" s="42">
        <f>G92</f>
        <v>0</v>
      </c>
    </row>
    <row r="92" spans="1:7" ht="30.75" customHeight="1" hidden="1">
      <c r="A92" s="65" t="s">
        <v>89</v>
      </c>
      <c r="B92" s="40">
        <v>904</v>
      </c>
      <c r="C92" s="41" t="s">
        <v>59</v>
      </c>
      <c r="D92" s="41" t="s">
        <v>56</v>
      </c>
      <c r="E92" s="41">
        <v>9990029360</v>
      </c>
      <c r="F92" s="40">
        <v>200</v>
      </c>
      <c r="G92" s="42"/>
    </row>
    <row r="93" spans="1:7" ht="32.25" customHeight="1" hidden="1">
      <c r="A93" s="39" t="s">
        <v>30</v>
      </c>
      <c r="B93" s="40">
        <v>904</v>
      </c>
      <c r="C93" s="41" t="s">
        <v>59</v>
      </c>
      <c r="D93" s="41" t="s">
        <v>56</v>
      </c>
      <c r="E93" s="41">
        <v>9990029370</v>
      </c>
      <c r="F93" s="41" t="s">
        <v>44</v>
      </c>
      <c r="G93" s="42">
        <f>G94</f>
        <v>0</v>
      </c>
    </row>
    <row r="94" spans="1:7" ht="31.5" customHeight="1" hidden="1">
      <c r="A94" s="65" t="s">
        <v>89</v>
      </c>
      <c r="B94" s="40">
        <v>904</v>
      </c>
      <c r="C94" s="41" t="s">
        <v>59</v>
      </c>
      <c r="D94" s="41" t="s">
        <v>56</v>
      </c>
      <c r="E94" s="41">
        <v>9990029370</v>
      </c>
      <c r="F94" s="40">
        <v>200</v>
      </c>
      <c r="G94" s="44">
        <f>'[1]прил_2'!F90</f>
        <v>0</v>
      </c>
    </row>
    <row r="95" spans="1:7" ht="31.5" hidden="1">
      <c r="A95" s="62" t="s">
        <v>51</v>
      </c>
      <c r="B95" s="71">
        <v>904</v>
      </c>
      <c r="C95" s="63" t="s">
        <v>57</v>
      </c>
      <c r="D95" s="63" t="s">
        <v>56</v>
      </c>
      <c r="E95" s="63" t="s">
        <v>86</v>
      </c>
      <c r="F95" s="63" t="s">
        <v>44</v>
      </c>
      <c r="G95" s="44">
        <f>'[1]прил_2'!F94</f>
        <v>0</v>
      </c>
    </row>
    <row r="96" spans="1:7" ht="22.5" customHeight="1" hidden="1">
      <c r="A96" s="39" t="s">
        <v>119</v>
      </c>
      <c r="B96" s="40">
        <v>904</v>
      </c>
      <c r="C96" s="41" t="s">
        <v>57</v>
      </c>
      <c r="D96" s="41" t="s">
        <v>56</v>
      </c>
      <c r="E96" s="41">
        <v>9990029770</v>
      </c>
      <c r="F96" s="41" t="s">
        <v>44</v>
      </c>
      <c r="G96" s="42">
        <f>G97</f>
        <v>0</v>
      </c>
    </row>
    <row r="97" spans="1:7" ht="33.75" customHeight="1" hidden="1">
      <c r="A97" s="65" t="s">
        <v>89</v>
      </c>
      <c r="B97" s="40">
        <v>904</v>
      </c>
      <c r="C97" s="41" t="s">
        <v>57</v>
      </c>
      <c r="D97" s="41" t="s">
        <v>56</v>
      </c>
      <c r="E97" s="41">
        <v>9990029770</v>
      </c>
      <c r="F97" s="40">
        <v>200</v>
      </c>
      <c r="G97" s="44">
        <f>'[1]прил_2'!F94</f>
        <v>0</v>
      </c>
    </row>
    <row r="98" spans="1:7" ht="14.25" customHeight="1">
      <c r="A98" s="62" t="s">
        <v>70</v>
      </c>
      <c r="B98" s="71">
        <v>904</v>
      </c>
      <c r="C98" s="63">
        <v>10</v>
      </c>
      <c r="D98" s="63" t="s">
        <v>43</v>
      </c>
      <c r="E98" s="63" t="s">
        <v>86</v>
      </c>
      <c r="F98" s="63" t="s">
        <v>44</v>
      </c>
      <c r="G98" s="82">
        <f>G99</f>
        <v>44.3</v>
      </c>
    </row>
    <row r="99" spans="1:7" ht="46.5" customHeight="1">
      <c r="A99" s="39" t="s">
        <v>120</v>
      </c>
      <c r="B99" s="40">
        <v>904</v>
      </c>
      <c r="C99" s="41">
        <v>10</v>
      </c>
      <c r="D99" s="41" t="s">
        <v>43</v>
      </c>
      <c r="E99" s="41">
        <v>9990010160</v>
      </c>
      <c r="F99" s="41" t="s">
        <v>44</v>
      </c>
      <c r="G99" s="72">
        <f>G100</f>
        <v>44.3</v>
      </c>
    </row>
    <row r="100" spans="1:7" ht="30" customHeight="1">
      <c r="A100" s="39" t="s">
        <v>121</v>
      </c>
      <c r="B100" s="40">
        <v>904</v>
      </c>
      <c r="C100" s="41">
        <v>10</v>
      </c>
      <c r="D100" s="41" t="s">
        <v>43</v>
      </c>
      <c r="E100" s="41">
        <v>9990010160</v>
      </c>
      <c r="F100" s="40">
        <v>300</v>
      </c>
      <c r="G100" s="72">
        <v>44.3</v>
      </c>
    </row>
    <row r="101" spans="1:7" ht="18.75" customHeight="1" hidden="1">
      <c r="A101" s="62" t="s">
        <v>53</v>
      </c>
      <c r="B101" s="71">
        <v>904</v>
      </c>
      <c r="C101" s="63">
        <v>11</v>
      </c>
      <c r="D101" s="63" t="s">
        <v>55</v>
      </c>
      <c r="E101" s="63" t="s">
        <v>86</v>
      </c>
      <c r="F101" s="63" t="s">
        <v>44</v>
      </c>
      <c r="G101" s="72">
        <f>G102</f>
        <v>0</v>
      </c>
    </row>
    <row r="102" spans="1:7" ht="31.5" hidden="1">
      <c r="A102" s="39" t="s">
        <v>122</v>
      </c>
      <c r="B102" s="40">
        <v>904</v>
      </c>
      <c r="C102" s="41">
        <v>11</v>
      </c>
      <c r="D102" s="41" t="s">
        <v>55</v>
      </c>
      <c r="E102" s="41">
        <v>9990029370</v>
      </c>
      <c r="F102" s="41" t="s">
        <v>44</v>
      </c>
      <c r="G102" s="72">
        <f>G103</f>
        <v>0</v>
      </c>
    </row>
    <row r="103" spans="1:7" ht="35.25" customHeight="1" hidden="1">
      <c r="A103" s="65" t="s">
        <v>89</v>
      </c>
      <c r="B103" s="40">
        <v>904</v>
      </c>
      <c r="C103" s="41">
        <v>11</v>
      </c>
      <c r="D103" s="41" t="s">
        <v>55</v>
      </c>
      <c r="E103" s="41">
        <v>9990029370</v>
      </c>
      <c r="F103" s="40">
        <v>200</v>
      </c>
      <c r="G103" s="72">
        <f>'[1]прил_2'!F102</f>
        <v>0</v>
      </c>
    </row>
    <row r="104" spans="1:7" ht="15.75">
      <c r="A104" s="99" t="s">
        <v>31</v>
      </c>
      <c r="G104" s="73">
        <f>G8</f>
        <v>1354.3</v>
      </c>
    </row>
    <row r="105" ht="15">
      <c r="A105" s="99"/>
    </row>
  </sheetData>
  <sheetProtection/>
  <mergeCells count="10">
    <mergeCell ref="A104:A105"/>
    <mergeCell ref="A3:G3"/>
    <mergeCell ref="A1:G1"/>
    <mergeCell ref="A5:A6"/>
    <mergeCell ref="B5:B6"/>
    <mergeCell ref="C5:C6"/>
    <mergeCell ref="D5:D6"/>
    <mergeCell ref="E5:E6"/>
    <mergeCell ref="F5:F6"/>
    <mergeCell ref="G5:G6"/>
  </mergeCells>
  <printOptions/>
  <pageMargins left="0.7480314960629921" right="0.7480314960629921" top="0.5118110236220472" bottom="0.3937007874015748" header="0.2362204724409449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8" sqref="A8"/>
    </sheetView>
  </sheetViews>
  <sheetFormatPr defaultColWidth="8.75390625" defaultRowHeight="15.75"/>
  <cols>
    <col min="1" max="1" width="52.25390625" style="9" customWidth="1"/>
    <col min="2" max="2" width="5.00390625" style="9" customWidth="1"/>
    <col min="3" max="3" width="6.75390625" style="9" customWidth="1"/>
    <col min="4" max="4" width="8.00390625" style="9" customWidth="1"/>
    <col min="5" max="16384" width="8.75390625" style="9" customWidth="1"/>
  </cols>
  <sheetData>
    <row r="1" spans="1:6" ht="95.25" customHeight="1">
      <c r="A1" s="98" t="s">
        <v>140</v>
      </c>
      <c r="B1" s="98"/>
      <c r="C1" s="98"/>
      <c r="D1" s="98"/>
      <c r="E1" s="14"/>
      <c r="F1" s="14"/>
    </row>
    <row r="2" spans="1:7" ht="84" customHeight="1">
      <c r="A2" s="108" t="s">
        <v>129</v>
      </c>
      <c r="B2" s="109"/>
      <c r="C2" s="109"/>
      <c r="D2" s="109"/>
      <c r="E2" s="13"/>
      <c r="F2" s="13"/>
      <c r="G2" s="13"/>
    </row>
    <row r="3" spans="3:4" ht="15.75">
      <c r="C3" s="110" t="s">
        <v>132</v>
      </c>
      <c r="D3" s="110"/>
    </row>
    <row r="4" spans="1:4" s="16" customFormat="1" ht="27" customHeight="1">
      <c r="A4" s="55" t="s">
        <v>33</v>
      </c>
      <c r="B4" s="15" t="s">
        <v>18</v>
      </c>
      <c r="C4" s="15" t="s">
        <v>60</v>
      </c>
      <c r="D4" s="55" t="s">
        <v>2</v>
      </c>
    </row>
    <row r="5" spans="1:4" ht="12.75">
      <c r="A5" s="56">
        <v>1</v>
      </c>
      <c r="B5" s="12">
        <v>2</v>
      </c>
      <c r="C5" s="12">
        <v>3</v>
      </c>
      <c r="D5" s="56">
        <v>4</v>
      </c>
    </row>
    <row r="6" spans="1:4" ht="15.75">
      <c r="A6" s="46" t="s">
        <v>34</v>
      </c>
      <c r="B6" s="46"/>
      <c r="C6" s="46"/>
      <c r="D6" s="47">
        <f>D7+D12+D14+D17+D22</f>
        <v>1354.3</v>
      </c>
    </row>
    <row r="7" spans="1:4" ht="15.75">
      <c r="A7" s="75" t="s">
        <v>35</v>
      </c>
      <c r="B7" s="76" t="s">
        <v>43</v>
      </c>
      <c r="C7" s="76" t="s">
        <v>61</v>
      </c>
      <c r="D7" s="77">
        <f>D8+D11</f>
        <v>851.1</v>
      </c>
    </row>
    <row r="8" spans="1:4" ht="48" customHeight="1">
      <c r="A8" s="48" t="s">
        <v>46</v>
      </c>
      <c r="B8" s="49" t="s">
        <v>43</v>
      </c>
      <c r="C8" s="49" t="s">
        <v>45</v>
      </c>
      <c r="D8" s="50">
        <f>'Прил 2'!G9</f>
        <v>837.1</v>
      </c>
    </row>
    <row r="9" spans="1:4" ht="15.75" hidden="1">
      <c r="A9" s="51" t="s">
        <v>62</v>
      </c>
      <c r="B9" s="49" t="s">
        <v>43</v>
      </c>
      <c r="C9" s="49" t="s">
        <v>63</v>
      </c>
      <c r="D9" s="50"/>
    </row>
    <row r="10" spans="1:4" ht="15.75" hidden="1">
      <c r="A10" s="48" t="s">
        <v>47</v>
      </c>
      <c r="B10" s="49" t="s">
        <v>43</v>
      </c>
      <c r="C10" s="49" t="s">
        <v>66</v>
      </c>
      <c r="D10" s="50"/>
    </row>
    <row r="11" spans="1:4" ht="15.75">
      <c r="A11" s="48" t="s">
        <v>22</v>
      </c>
      <c r="B11" s="49" t="s">
        <v>43</v>
      </c>
      <c r="C11" s="49" t="s">
        <v>54</v>
      </c>
      <c r="D11" s="50">
        <f>'Прил 2'!G22</f>
        <v>14</v>
      </c>
    </row>
    <row r="12" spans="1:4" ht="15.75">
      <c r="A12" s="75" t="s">
        <v>48</v>
      </c>
      <c r="B12" s="76" t="s">
        <v>55</v>
      </c>
      <c r="C12" s="76" t="s">
        <v>61</v>
      </c>
      <c r="D12" s="77">
        <f>D13</f>
        <v>91.4</v>
      </c>
    </row>
    <row r="13" spans="1:4" ht="15.75">
      <c r="A13" s="48" t="s">
        <v>49</v>
      </c>
      <c r="B13" s="49" t="s">
        <v>55</v>
      </c>
      <c r="C13" s="49" t="s">
        <v>56</v>
      </c>
      <c r="D13" s="50">
        <f>'Прил 2'!G30</f>
        <v>91.4</v>
      </c>
    </row>
    <row r="14" spans="1:4" ht="15.75">
      <c r="A14" s="75" t="s">
        <v>36</v>
      </c>
      <c r="B14" s="76" t="s">
        <v>45</v>
      </c>
      <c r="C14" s="76" t="s">
        <v>61</v>
      </c>
      <c r="D14" s="77">
        <f>D15+D16</f>
        <v>342.5</v>
      </c>
    </row>
    <row r="15" spans="1:4" ht="15.75">
      <c r="A15" s="39" t="s">
        <v>100</v>
      </c>
      <c r="B15" s="49" t="s">
        <v>45</v>
      </c>
      <c r="C15" s="41" t="s">
        <v>101</v>
      </c>
      <c r="D15" s="50">
        <f>'Прил 2'!G41</f>
        <v>342.5</v>
      </c>
    </row>
    <row r="16" spans="1:4" ht="15.75" hidden="1">
      <c r="A16" s="48" t="s">
        <v>24</v>
      </c>
      <c r="B16" s="49" t="s">
        <v>45</v>
      </c>
      <c r="C16" s="49" t="s">
        <v>58</v>
      </c>
      <c r="D16" s="50">
        <f>'Прил 2'!G58</f>
        <v>0</v>
      </c>
    </row>
    <row r="17" spans="1:4" ht="15.75">
      <c r="A17" s="75" t="s">
        <v>37</v>
      </c>
      <c r="B17" s="76" t="s">
        <v>59</v>
      </c>
      <c r="C17" s="76" t="s">
        <v>61</v>
      </c>
      <c r="D17" s="77">
        <f>D18+D19</f>
        <v>25</v>
      </c>
    </row>
    <row r="18" spans="1:4" ht="15.75" hidden="1">
      <c r="A18" s="48" t="s">
        <v>25</v>
      </c>
      <c r="B18" s="49" t="s">
        <v>59</v>
      </c>
      <c r="C18" s="49" t="s">
        <v>55</v>
      </c>
      <c r="D18" s="50">
        <f>SUM('Прил 2'!G68)</f>
        <v>0</v>
      </c>
    </row>
    <row r="19" spans="1:4" ht="15.75">
      <c r="A19" s="48" t="s">
        <v>27</v>
      </c>
      <c r="B19" s="49" t="s">
        <v>59</v>
      </c>
      <c r="C19" s="49" t="s">
        <v>56</v>
      </c>
      <c r="D19" s="50">
        <f>'Прил 2'!G83</f>
        <v>25</v>
      </c>
    </row>
    <row r="20" spans="1:4" ht="15.75" hidden="1">
      <c r="A20" s="48" t="s">
        <v>50</v>
      </c>
      <c r="B20" s="49" t="s">
        <v>57</v>
      </c>
      <c r="C20" s="49" t="s">
        <v>61</v>
      </c>
      <c r="D20" s="50">
        <f>D21</f>
        <v>0</v>
      </c>
    </row>
    <row r="21" spans="1:4" ht="31.5" hidden="1">
      <c r="A21" s="52" t="s">
        <v>51</v>
      </c>
      <c r="B21" s="49" t="s">
        <v>57</v>
      </c>
      <c r="C21" s="49" t="s">
        <v>56</v>
      </c>
      <c r="D21" s="50"/>
    </row>
    <row r="22" spans="1:4" ht="15.75">
      <c r="A22" s="78" t="s">
        <v>73</v>
      </c>
      <c r="B22" s="79">
        <v>10</v>
      </c>
      <c r="C22" s="80" t="s">
        <v>61</v>
      </c>
      <c r="D22" s="77">
        <f>D23</f>
        <v>44.3</v>
      </c>
    </row>
    <row r="23" spans="1:4" ht="15.75">
      <c r="A23" s="53" t="s">
        <v>70</v>
      </c>
      <c r="B23" s="54">
        <v>10</v>
      </c>
      <c r="C23" s="43" t="s">
        <v>43</v>
      </c>
      <c r="D23" s="50">
        <f>'Прил 2'!G98</f>
        <v>44.3</v>
      </c>
    </row>
    <row r="24" spans="1:4" ht="15.75" hidden="1">
      <c r="A24" s="81" t="s">
        <v>52</v>
      </c>
      <c r="B24" s="76" t="s">
        <v>66</v>
      </c>
      <c r="C24" s="76" t="s">
        <v>61</v>
      </c>
      <c r="D24" s="77">
        <f>SUM(D25)</f>
        <v>0</v>
      </c>
    </row>
    <row r="25" spans="1:4" ht="15.75" hidden="1">
      <c r="A25" s="48" t="s">
        <v>53</v>
      </c>
      <c r="B25" s="49" t="s">
        <v>66</v>
      </c>
      <c r="C25" s="49" t="s">
        <v>55</v>
      </c>
      <c r="D25" s="50"/>
    </row>
  </sheetData>
  <sheetProtection/>
  <mergeCells count="3">
    <mergeCell ref="A1:D1"/>
    <mergeCell ref="A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 к № 213 Отчет 2018</dc:title>
  <dc:subject/>
  <dc:creator>Жанна</dc:creator>
  <cp:keywords/>
  <dc:description/>
  <cp:lastModifiedBy>User</cp:lastModifiedBy>
  <cp:lastPrinted>2019-06-17T05:46:15Z</cp:lastPrinted>
  <dcterms:created xsi:type="dcterms:W3CDTF">2015-01-30T11:48:15Z</dcterms:created>
  <dcterms:modified xsi:type="dcterms:W3CDTF">2019-06-17T05:46:32Z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XXJ7TYMEEKJ2-1090-10</vt:lpwstr>
  </property>
  <property fmtid="{D5CDD505-2E9C-101B-9397-08002B2CF9AE}" pid="4" name="_dlc_DocIdItemGu">
    <vt:lpwstr>c2bfc4a3-d176-44e0-a8e2-7475d55a375f</vt:lpwstr>
  </property>
  <property fmtid="{D5CDD505-2E9C-101B-9397-08002B2CF9AE}" pid="5" name="_dlc_DocIdU">
    <vt:lpwstr>https://vip.gov.mari.ru/kuzhener/adm_Tusp/_layouts/DocIdRedir.aspx?ID=XXJ7TYMEEKJ2-1090-10, XXJ7TYMEEKJ2-1090-10</vt:lpwstr>
  </property>
  <property fmtid="{D5CDD505-2E9C-101B-9397-08002B2CF9AE}" pid="6" name="Описан">
    <vt:lpwstr/>
  </property>
  <property fmtid="{D5CDD505-2E9C-101B-9397-08002B2CF9AE}" pid="7" name="Г">
    <vt:lpwstr>2019 год</vt:lpwstr>
  </property>
</Properties>
</file>