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535" activeTab="1"/>
  </bookViews>
  <sheets>
    <sheet name="Итоги ОМС " sheetId="1" r:id="rId1"/>
    <sheet name="Итоги организации" sheetId="3" r:id="rId2"/>
  </sheets>
  <externalReferences>
    <externalReference r:id="rId3"/>
  </externalReferences>
  <definedNames>
    <definedName name="_xlnm.Print_Titles" localSheetId="0">'Итоги ОМС '!$A:$B,'Итоги ОМС '!$3:$4</definedName>
    <definedName name="_xlnm.Print_Area" localSheetId="0">'Итоги ОМС '!$A$1:$AX$155</definedName>
    <definedName name="_xlnm.Print_Area" localSheetId="1">'Итоги организации'!$A$1:$J$58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3" l="1"/>
  <c r="F55" i="3"/>
  <c r="G55" i="3" s="1"/>
  <c r="H55" i="3" s="1"/>
  <c r="D55" i="3"/>
  <c r="F53" i="3"/>
  <c r="G53" i="3" s="1"/>
  <c r="H53" i="3" s="1"/>
  <c r="D53" i="3"/>
  <c r="F51" i="3"/>
  <c r="G51" i="3" s="1"/>
  <c r="H51" i="3" s="1"/>
  <c r="D51" i="3"/>
  <c r="G49" i="3"/>
  <c r="H49" i="3" s="1"/>
  <c r="F49" i="3"/>
  <c r="E49" i="3"/>
  <c r="D49" i="3"/>
  <c r="F48" i="3"/>
  <c r="G48" i="3" s="1"/>
  <c r="H48" i="3" s="1"/>
  <c r="D48" i="3"/>
  <c r="G46" i="3"/>
  <c r="H46" i="3" s="1"/>
  <c r="F46" i="3"/>
  <c r="E46" i="3"/>
  <c r="D46" i="3"/>
  <c r="F45" i="3"/>
  <c r="G45" i="3" s="1"/>
  <c r="H45" i="3" s="1"/>
  <c r="D45" i="3"/>
  <c r="F42" i="3"/>
  <c r="G42" i="3" s="1"/>
  <c r="H42" i="3" s="1"/>
  <c r="D42" i="3"/>
  <c r="F41" i="3"/>
  <c r="G41" i="3" s="1"/>
  <c r="H41" i="3" s="1"/>
  <c r="D41" i="3"/>
  <c r="G39" i="3"/>
  <c r="H39" i="3" s="1"/>
  <c r="F39" i="3"/>
  <c r="E39" i="3"/>
  <c r="D39" i="3"/>
  <c r="F37" i="3"/>
  <c r="G37" i="3" s="1"/>
  <c r="H37" i="3" s="1"/>
  <c r="D37" i="3"/>
  <c r="G35" i="3"/>
  <c r="H35" i="3" s="1"/>
  <c r="F35" i="3"/>
  <c r="E35" i="3"/>
  <c r="D35" i="3"/>
  <c r="F34" i="3"/>
  <c r="G34" i="3" s="1"/>
  <c r="H34" i="3" s="1"/>
  <c r="D34" i="3"/>
  <c r="G32" i="3"/>
  <c r="H32" i="3" s="1"/>
  <c r="F32" i="3"/>
  <c r="E32" i="3"/>
  <c r="D32" i="3"/>
  <c r="F31" i="3"/>
  <c r="G31" i="3" s="1"/>
  <c r="H31" i="3" s="1"/>
  <c r="D31" i="3"/>
  <c r="G30" i="3"/>
  <c r="H30" i="3" s="1"/>
  <c r="F30" i="3"/>
  <c r="E30" i="3"/>
  <c r="D30" i="3"/>
  <c r="F24" i="3"/>
  <c r="G24" i="3" s="1"/>
  <c r="H24" i="3" s="1"/>
  <c r="D24" i="3"/>
  <c r="G23" i="3"/>
  <c r="H23" i="3" s="1"/>
  <c r="F23" i="3"/>
  <c r="E23" i="3"/>
  <c r="D23" i="3"/>
  <c r="F21" i="3"/>
  <c r="G21" i="3" s="1"/>
  <c r="H21" i="3" s="1"/>
  <c r="D21" i="3"/>
  <c r="F19" i="3"/>
  <c r="G19" i="3" s="1"/>
  <c r="H19" i="3" s="1"/>
  <c r="D19" i="3"/>
  <c r="F18" i="3"/>
  <c r="G18" i="3" s="1"/>
  <c r="H18" i="3" s="1"/>
  <c r="D18" i="3"/>
  <c r="F17" i="3"/>
  <c r="G17" i="3" s="1"/>
  <c r="H17" i="3" s="1"/>
  <c r="D17" i="3"/>
  <c r="F16" i="3"/>
  <c r="G16" i="3" s="1"/>
  <c r="H16" i="3" s="1"/>
  <c r="D16" i="3"/>
  <c r="F15" i="3"/>
  <c r="G15" i="3" s="1"/>
  <c r="H15" i="3" s="1"/>
  <c r="D15" i="3"/>
  <c r="F14" i="3"/>
  <c r="G14" i="3" s="1"/>
  <c r="H14" i="3" s="1"/>
  <c r="D14" i="3"/>
  <c r="G12" i="3"/>
  <c r="H12" i="3" s="1"/>
  <c r="F12" i="3"/>
  <c r="E12" i="3"/>
  <c r="D12" i="3"/>
  <c r="G11" i="3"/>
  <c r="H11" i="3" s="1"/>
  <c r="F11" i="3"/>
  <c r="E11" i="3"/>
  <c r="J11" i="3" s="1"/>
  <c r="D11" i="3"/>
  <c r="G10" i="3"/>
  <c r="H10" i="3" s="1"/>
  <c r="F10" i="3"/>
  <c r="E10" i="3"/>
  <c r="J10" i="3" s="1"/>
  <c r="D10" i="3"/>
  <c r="G9" i="3"/>
  <c r="H9" i="3" s="1"/>
  <c r="F9" i="3"/>
  <c r="E9" i="3"/>
  <c r="J9" i="3" s="1"/>
  <c r="D9" i="3"/>
  <c r="G8" i="3"/>
  <c r="H8" i="3" s="1"/>
  <c r="F8" i="3"/>
  <c r="E8" i="3"/>
  <c r="J8" i="3" s="1"/>
  <c r="D8" i="3"/>
  <c r="F7" i="3"/>
  <c r="G7" i="3" s="1"/>
  <c r="H7" i="3" s="1"/>
  <c r="D7" i="3"/>
  <c r="E7" i="3" s="1"/>
  <c r="J7" i="3" s="1"/>
  <c r="F6" i="3"/>
  <c r="G6" i="3" s="1"/>
  <c r="H6" i="3" s="1"/>
  <c r="D6" i="3"/>
  <c r="E6" i="3" s="1"/>
  <c r="J6" i="3" s="1"/>
  <c r="G5" i="3"/>
  <c r="H5" i="3" s="1"/>
  <c r="F5" i="3"/>
  <c r="E5" i="3"/>
  <c r="J5" i="3" s="1"/>
  <c r="D5" i="3"/>
  <c r="E158" i="1"/>
  <c r="F59" i="3" l="1"/>
  <c r="E14" i="3"/>
  <c r="J14" i="3" s="1"/>
  <c r="E15" i="3"/>
  <c r="J15" i="3" s="1"/>
  <c r="E16" i="3"/>
  <c r="J16" i="3" s="1"/>
  <c r="E17" i="3"/>
  <c r="J17" i="3" s="1"/>
  <c r="E18" i="3"/>
  <c r="J18" i="3" s="1"/>
  <c r="E19" i="3"/>
  <c r="J19" i="3" s="1"/>
  <c r="E21" i="3"/>
  <c r="E24" i="3"/>
  <c r="E31" i="3"/>
  <c r="E34" i="3"/>
  <c r="E37" i="3"/>
  <c r="E41" i="3"/>
  <c r="J41" i="3" s="1"/>
  <c r="E42" i="3"/>
  <c r="J42" i="3" s="1"/>
  <c r="E45" i="3"/>
  <c r="E48" i="3"/>
  <c r="E51" i="3"/>
  <c r="J51" i="3" s="1"/>
  <c r="E53" i="3"/>
  <c r="J53" i="3" s="1"/>
  <c r="E55" i="3"/>
  <c r="J55" i="3" s="1"/>
</calcChain>
</file>

<file path=xl/sharedStrings.xml><?xml version="1.0" encoding="utf-8"?>
<sst xmlns="http://schemas.openxmlformats.org/spreadsheetml/2006/main" count="1411" uniqueCount="249">
  <si>
    <t>Итоги опросов населения с использованием информационно-телекоммуникационных сетей и информационных технологий об оценке эффективности деятельности руководителей органов местного самоуправления муниципальных образований в Республике Марий Эл за 2021 год</t>
  </si>
  <si>
    <t>№ 
п/п</t>
  </si>
  <si>
    <t>Муниципальное 
образование</t>
  </si>
  <si>
    <t>Численность постоянного населения ГО/МР/ГП/СП (Чп), человек
на 1.01.2021 г.</t>
  </si>
  <si>
    <t>Числ-ть для репрезентативности</t>
  </si>
  <si>
    <t>Глава ГО/ МР/городских/сельских поселений 
(Иср=(Исуn/Ису(n-1) -1)*100%)</t>
  </si>
  <si>
    <r>
      <t>Глава администрации ГО/ МР/городских/сельских поселений (Ису=1/3*Итр+1/3*Ид+1/3*Ижк, Ижк=0,25*Ит+0,25*Ив+ +0,25*Иэл+0,25*Иг), (Иср=(Ису</t>
    </r>
    <r>
      <rPr>
        <vertAlign val="subscript"/>
        <sz val="10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/Ису</t>
    </r>
    <r>
      <rPr>
        <vertAlign val="subscript"/>
        <sz val="10"/>
        <rFont val="Times New Roman"/>
        <family val="1"/>
        <charset val="204"/>
      </rPr>
      <t>(n-1)</t>
    </r>
    <r>
      <rPr>
        <sz val="10"/>
        <rFont val="Times New Roman"/>
        <family val="1"/>
        <charset val="204"/>
      </rPr>
      <t xml:space="preserve"> -1)*100%)</t>
    </r>
  </si>
  <si>
    <t>Услуга по организации транспортного обслуживания населения в границах ГО/МР/ГП/СП</t>
  </si>
  <si>
    <r>
      <t xml:space="preserve">Услуга по организации содержания и ремонта (качеству) автомобильных дорог местного значения в границах </t>
    </r>
    <r>
      <rPr>
        <sz val="8"/>
        <rFont val="Times New Roman"/>
        <family val="1"/>
        <charset val="204"/>
      </rPr>
      <t>ГО/МР/ГП/СП</t>
    </r>
  </si>
  <si>
    <t>Услуга по организации теплоснабжения (снабжения населения топливом)</t>
  </si>
  <si>
    <t>Услуга по организации водоснабжения (водоотведения)</t>
  </si>
  <si>
    <t>Услуга по организации электроснабжения</t>
  </si>
  <si>
    <t>Услуга по организации газоснабжения</t>
  </si>
  <si>
    <t>Число голосов удовл.</t>
  </si>
  <si>
    <t>Число голосов неудовл.</t>
  </si>
  <si>
    <r>
      <t>Д</t>
    </r>
    <r>
      <rPr>
        <vertAlign val="subscript"/>
        <sz val="10"/>
        <rFont val="Times New Roman"/>
        <family val="1"/>
        <charset val="204"/>
      </rPr>
      <t>удовл., в %</t>
    </r>
  </si>
  <si>
    <t>Число голосов</t>
  </si>
  <si>
    <r>
      <t xml:space="preserve">% </t>
    </r>
    <r>
      <rPr>
        <sz val="8"/>
        <rFont val="Times New Roman"/>
        <family val="1"/>
        <charset val="204"/>
      </rPr>
      <t>голосов</t>
    </r>
    <r>
      <rPr>
        <sz val="10"/>
        <rFont val="Times New Roman"/>
        <family val="1"/>
        <charset val="204"/>
      </rPr>
      <t xml:space="preserve"> от Чп</t>
    </r>
  </si>
  <si>
    <r>
      <t>Р</t>
    </r>
    <r>
      <rPr>
        <vertAlign val="subscript"/>
        <sz val="10"/>
        <rFont val="Times New Roman"/>
        <family val="1"/>
        <charset val="204"/>
      </rPr>
      <t>выб.</t>
    </r>
  </si>
  <si>
    <r>
      <t>Д</t>
    </r>
    <r>
      <rPr>
        <vertAlign val="subscript"/>
        <sz val="10"/>
        <rFont val="Times New Roman"/>
        <family val="1"/>
        <charset val="204"/>
      </rPr>
      <t>уд. 2020 г.,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</si>
  <si>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 </t>
    </r>
    <r>
      <rPr>
        <sz val="10"/>
        <rFont val="Times New Roman"/>
        <family val="1"/>
        <charset val="204"/>
      </rPr>
      <t>(Ису</t>
    </r>
    <r>
      <rPr>
        <vertAlign val="subscript"/>
        <sz val="10"/>
        <rFont val="Times New Roman"/>
        <family val="1"/>
        <charset val="204"/>
      </rPr>
      <t>n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., в %</t>
    </r>
  </si>
  <si>
    <r>
      <t>Д</t>
    </r>
    <r>
      <rPr>
        <vertAlign val="subscript"/>
        <sz val="10"/>
        <rFont val="Times New Roman"/>
        <family val="1"/>
        <charset val="204"/>
      </rPr>
      <t>уд. 2020 г.</t>
    </r>
    <r>
      <rPr>
        <sz val="10"/>
        <rFont val="Times New Roman"/>
        <family val="1"/>
        <charset val="204"/>
      </rPr>
      <t xml:space="preserve"> (И</t>
    </r>
    <r>
      <rPr>
        <vertAlign val="subscript"/>
        <sz val="10"/>
        <rFont val="Times New Roman"/>
        <family val="1"/>
        <charset val="204"/>
      </rPr>
      <t>су(n-1)</t>
    </r>
    <r>
      <rPr>
        <sz val="10"/>
        <rFont val="Times New Roman"/>
        <family val="1"/>
        <charset val="204"/>
      </rPr>
      <t>)</t>
    </r>
    <r>
      <rPr>
        <vertAlign val="subscript"/>
        <sz val="10"/>
        <rFont val="Times New Roman"/>
        <family val="1"/>
        <charset val="204"/>
      </rPr>
      <t>, в %</t>
    </r>
  </si>
  <si>
    <r>
      <t>Р</t>
    </r>
    <r>
      <rPr>
        <vertAlign val="subscript"/>
        <sz val="10"/>
        <rFont val="Times New Roman"/>
        <family val="1"/>
        <charset val="204"/>
      </rPr>
      <t>выб.
2020 г.</t>
    </r>
  </si>
  <si>
    <t>Иср, 
в %</t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</si>
  <si>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(Итр),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</si>
  <si>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(Ид), в %</t>
    </r>
  </si>
  <si>
    <r>
      <t>Д</t>
    </r>
    <r>
      <rPr>
        <vertAlign val="subscript"/>
        <sz val="10"/>
        <rFont val="Times New Roman"/>
        <family val="1"/>
        <charset val="204"/>
      </rPr>
      <t>удовл.</t>
    </r>
    <r>
      <rPr>
        <sz val="10"/>
        <rFont val="Times New Roman"/>
        <family val="1"/>
        <charset val="204"/>
      </rPr>
      <t xml:space="preserve"> (Ит)</t>
    </r>
    <r>
      <rPr>
        <vertAlign val="subscript"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в %</t>
    </r>
  </si>
  <si>
    <t>Число голо-сов</t>
  </si>
  <si>
    <r>
      <t>Д</t>
    </r>
    <r>
      <rPr>
        <vertAlign val="subscript"/>
        <sz val="10"/>
        <rFont val="Times New Roman"/>
        <family val="1"/>
        <charset val="204"/>
      </rPr>
      <t xml:space="preserve">удовл.
</t>
    </r>
    <r>
      <rPr>
        <sz val="10"/>
        <rFont val="Times New Roman"/>
        <family val="1"/>
        <charset val="204"/>
      </rPr>
      <t>(Ив)</t>
    </r>
    <r>
      <rPr>
        <vertAlign val="subscript"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</si>
  <si>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удовл., </t>
    </r>
    <r>
      <rPr>
        <sz val="10"/>
        <rFont val="Times New Roman"/>
        <family val="1"/>
        <charset val="204"/>
      </rPr>
      <t>(Иэл.), в %</t>
    </r>
  </si>
  <si>
    <r>
      <t>Д</t>
    </r>
    <r>
      <rPr>
        <vertAlign val="subscript"/>
        <sz val="10"/>
        <rFont val="Times New Roman"/>
        <family val="1"/>
        <charset val="204"/>
      </rPr>
      <t xml:space="preserve">удовл., </t>
    </r>
    <r>
      <rPr>
        <sz val="10"/>
        <rFont val="Times New Roman"/>
        <family val="1"/>
        <charset val="204"/>
      </rPr>
      <t>(Иг), в %</t>
    </r>
  </si>
  <si>
    <t>1.</t>
  </si>
  <si>
    <t>ГО "Г. Йошкар-Ола"</t>
  </si>
  <si>
    <t>нет</t>
  </si>
  <si>
    <t>2.</t>
  </si>
  <si>
    <t>ГО "Г. Волжск"</t>
  </si>
  <si>
    <t>да</t>
  </si>
  <si>
    <t>3.</t>
  </si>
  <si>
    <t>ГО "Г. Козьмодемьянск"</t>
  </si>
  <si>
    <t>4.</t>
  </si>
  <si>
    <t>Волжский МР</t>
  </si>
  <si>
    <t>ГП Приволжский</t>
  </si>
  <si>
    <t>Большепаратское СП</t>
  </si>
  <si>
    <t>Карамасское СП</t>
  </si>
  <si>
    <t>Обшиярское СП</t>
  </si>
  <si>
    <t>Петъяльское СП</t>
  </si>
  <si>
    <t>Помарское СП</t>
  </si>
  <si>
    <t>Сотнурское СП</t>
  </si>
  <si>
    <t>Эмековское СП</t>
  </si>
  <si>
    <t>5.</t>
  </si>
  <si>
    <t>Горномарийский МР</t>
  </si>
  <si>
    <t>Виловатовсое СП</t>
  </si>
  <si>
    <t>Еласовское СП</t>
  </si>
  <si>
    <t>Емешевское СП</t>
  </si>
  <si>
    <t>Красноволжское СП</t>
  </si>
  <si>
    <t>Кузнецовское СП</t>
  </si>
  <si>
    <t>Микряковское СП</t>
  </si>
  <si>
    <t>Озеркинское СП</t>
  </si>
  <si>
    <t>Пайгусовское СП</t>
  </si>
  <si>
    <t>Троицко-Посадское СП</t>
  </si>
  <si>
    <t>Усолинское СП</t>
  </si>
  <si>
    <t>6.</t>
  </si>
  <si>
    <t>Звениговский МР</t>
  </si>
  <si>
    <t>ГП "Звенигово"</t>
  </si>
  <si>
    <t>ГП "Красногорский"</t>
  </si>
  <si>
    <t>ГП "Суслонгер"</t>
  </si>
  <si>
    <t>Исменецкое СП</t>
  </si>
  <si>
    <t>Кокшайское СП</t>
  </si>
  <si>
    <t>Кокшамарское СП</t>
  </si>
  <si>
    <t>Красноярское СП</t>
  </si>
  <si>
    <t>Кужмарское СП</t>
  </si>
  <si>
    <t>Черноозерское СП</t>
  </si>
  <si>
    <t>Шелангерское СП</t>
  </si>
  <si>
    <t>7.</t>
  </si>
  <si>
    <t>Килемарский МР</t>
  </si>
  <si>
    <t>ГП Килемары</t>
  </si>
  <si>
    <t>Ардинское СП</t>
  </si>
  <si>
    <t>Большекибеевское СП</t>
  </si>
  <si>
    <t>Визимьярское СП</t>
  </si>
  <si>
    <t>Красномостовское СП</t>
  </si>
  <si>
    <t>Кумьинское СП</t>
  </si>
  <si>
    <t>Нежнурское СП</t>
  </si>
  <si>
    <t>Широкундышское СП</t>
  </si>
  <si>
    <t>Юксарское СП</t>
  </si>
  <si>
    <t>8.</t>
  </si>
  <si>
    <t>Куженерский МР</t>
  </si>
  <si>
    <t>ГП Куженер</t>
  </si>
  <si>
    <t>Иштымбальское СП</t>
  </si>
  <si>
    <t>Русскошойское СП</t>
  </si>
  <si>
    <t>Салтакъяльское СП</t>
  </si>
  <si>
    <t>Токтайбелякское СП</t>
  </si>
  <si>
    <t>Тумьюмучашское СП</t>
  </si>
  <si>
    <t>Шорсолинское СП</t>
  </si>
  <si>
    <t>Шудумарское СП</t>
  </si>
  <si>
    <t>Юледурское СП</t>
  </si>
  <si>
    <t>9.</t>
  </si>
  <si>
    <t>Мари-Турекский МР</t>
  </si>
  <si>
    <t>ГП Мари-Турек</t>
  </si>
  <si>
    <t>Карлыганское СП</t>
  </si>
  <si>
    <t>Косолаповское СП</t>
  </si>
  <si>
    <t>Мари-Биляморское СП</t>
  </si>
  <si>
    <t>Марийское СП</t>
  </si>
  <si>
    <t>Хлебниковское СП</t>
  </si>
  <si>
    <t>10.</t>
  </si>
  <si>
    <t>Медведевский МР</t>
  </si>
  <si>
    <t>Краснооктябрьское ГП</t>
  </si>
  <si>
    <t>Медведевское ГП</t>
  </si>
  <si>
    <t>Азановское СП</t>
  </si>
  <si>
    <t>Азяковское СП</t>
  </si>
  <si>
    <t>Ежовское СП</t>
  </si>
  <si>
    <t xml:space="preserve">Знаменское СП </t>
  </si>
  <si>
    <t xml:space="preserve">Кундышское СП </t>
  </si>
  <si>
    <t>Куярское СП</t>
  </si>
  <si>
    <t>Люльпанское СП</t>
  </si>
  <si>
    <t>Нурминское СП</t>
  </si>
  <si>
    <t>Пекшиксолинское СП</t>
  </si>
  <si>
    <t xml:space="preserve">Русско-Кукморское СП </t>
  </si>
  <si>
    <t>Руэмское СП</t>
  </si>
  <si>
    <t>Сенькинское СП</t>
  </si>
  <si>
    <t>Сидоровское СП</t>
  </si>
  <si>
    <t>Шойбулакское СП</t>
  </si>
  <si>
    <t>Юбилейное СП</t>
  </si>
  <si>
    <t>11.</t>
  </si>
  <si>
    <t>Моркинский МР</t>
  </si>
  <si>
    <t>ГП Морки</t>
  </si>
  <si>
    <t>Зеленогорское СП</t>
  </si>
  <si>
    <t>Коркатовское СП</t>
  </si>
  <si>
    <t>Красностекловарское  СП</t>
  </si>
  <si>
    <t>Октябрьское СП</t>
  </si>
  <si>
    <t>Себеусадское СП</t>
  </si>
  <si>
    <t>Семисолинское СП</t>
  </si>
  <si>
    <t>Шалинское СП</t>
  </si>
  <si>
    <t>Шиньшинское СП</t>
  </si>
  <si>
    <t>Шоруньжинское СП</t>
  </si>
  <si>
    <t>12.</t>
  </si>
  <si>
    <t>Новоторъяльский МР</t>
  </si>
  <si>
    <t>ГП Новый Торъял</t>
  </si>
  <si>
    <t>Масканурское СП</t>
  </si>
  <si>
    <t>Пектубаевское СП</t>
  </si>
  <si>
    <t>Староторъяльское СП</t>
  </si>
  <si>
    <t>Чуксолинское СП</t>
  </si>
  <si>
    <t>13.</t>
  </si>
  <si>
    <t>Оршанский МР</t>
  </si>
  <si>
    <t>ГП "Оршанка"</t>
  </si>
  <si>
    <t>Великопольское СП</t>
  </si>
  <si>
    <t>Марковское СП</t>
  </si>
  <si>
    <t>Шулкинское СП</t>
  </si>
  <si>
    <t>14.</t>
  </si>
  <si>
    <t>Параньгинский МР</t>
  </si>
  <si>
    <t xml:space="preserve">ГП "Параньга" </t>
  </si>
  <si>
    <t>Алашайское СП</t>
  </si>
  <si>
    <t>Елеевское СП</t>
  </si>
  <si>
    <t>Илетское СП</t>
  </si>
  <si>
    <t>Ильпанурское СП</t>
  </si>
  <si>
    <t>Куракинское СП</t>
  </si>
  <si>
    <t>Портянурское СП</t>
  </si>
  <si>
    <t>Русско-Ляжмаринское СП</t>
  </si>
  <si>
    <t>15.</t>
  </si>
  <si>
    <t>Сернурский МР</t>
  </si>
  <si>
    <t>ГП "Сернур"</t>
  </si>
  <si>
    <t>Верхнекугенерское СП</t>
  </si>
  <si>
    <t>Дубниковское СП</t>
  </si>
  <si>
    <t>Зашижемское СП</t>
  </si>
  <si>
    <t>Казанское СП</t>
  </si>
  <si>
    <t>Кукнурское СП</t>
  </si>
  <si>
    <t>Марисолинское СП</t>
  </si>
  <si>
    <t>Сердежское СП</t>
  </si>
  <si>
    <t>Чендемеровское СП</t>
  </si>
  <si>
    <t>16.</t>
  </si>
  <si>
    <t>Советский МР</t>
  </si>
  <si>
    <t>ГП "Советский"</t>
  </si>
  <si>
    <t>Алексеевское СП</t>
  </si>
  <si>
    <t>Верх-Ушнурское СП</t>
  </si>
  <si>
    <t>Вятское СП</t>
  </si>
  <si>
    <t>Кужмаринское СП</t>
  </si>
  <si>
    <t>Михайловское СП</t>
  </si>
  <si>
    <t>Ронгинское СП</t>
  </si>
  <si>
    <t>Солнечное СП</t>
  </si>
  <si>
    <t>17.</t>
  </si>
  <si>
    <t>Юринский МР</t>
  </si>
  <si>
    <t>ГП "Юрино"</t>
  </si>
  <si>
    <t>Быковское СП</t>
  </si>
  <si>
    <t>Васильевское СП</t>
  </si>
  <si>
    <t>Козиковское СП</t>
  </si>
  <si>
    <t>Марьинское СП</t>
  </si>
  <si>
    <t>Юркинское СП</t>
  </si>
  <si>
    <t xml:space="preserve">Республика Марий Эл </t>
  </si>
  <si>
    <t>Примечание:</t>
  </si>
  <si>
    <r>
      <t xml:space="preserve">      Д</t>
    </r>
    <r>
      <rPr>
        <vertAlign val="subscript"/>
        <sz val="10"/>
        <rFont val="Times New Roman"/>
        <family val="1"/>
        <charset val="204"/>
      </rPr>
      <t>удовл</t>
    </r>
    <r>
      <rPr>
        <sz val="10"/>
        <rFont val="Times New Roman"/>
        <family val="1"/>
        <charset val="204"/>
      </rPr>
      <t>., в % - доля граждан, удовлетворенных деятельностью в отчетном периоде, в % от числа опрошенных</t>
    </r>
  </si>
  <si>
    <t xml:space="preserve">      % голосов от Чп - процент голосов от численности постоянного населения</t>
  </si>
  <si>
    <r>
      <t xml:space="preserve">      Р</t>
    </r>
    <r>
      <rPr>
        <vertAlign val="subscript"/>
        <sz val="10"/>
        <rFont val="Times New Roman"/>
        <family val="1"/>
        <charset val="204"/>
      </rPr>
      <t>выб. -</t>
    </r>
    <r>
      <rPr>
        <sz val="10"/>
        <rFont val="Times New Roman"/>
        <family val="1"/>
        <charset val="204"/>
      </rPr>
      <t xml:space="preserve"> репрезентативность выборки по численности</t>
    </r>
  </si>
  <si>
    <t xml:space="preserve">      Ису - сводный показатель по достигнутому уровню (процентов от числа опрошенных)</t>
  </si>
  <si>
    <t xml:space="preserve">      Иср - сводный показатель по динамике значений</t>
  </si>
  <si>
    <t xml:space="preserve">      Итр - уровень удовлетворенности населения организацией транспортного обслуживания</t>
  </si>
  <si>
    <t xml:space="preserve">      Ид - уровень удовлетворенности населения качеством автомобильных дорог</t>
  </si>
  <si>
    <t xml:space="preserve">      Ижк - уровень удовлетворенности населения жилищно-коммунальными услугами:</t>
  </si>
  <si>
    <t xml:space="preserve">      Ит - уровень удовлетворенности населения уровнем организации теплоснабжения</t>
  </si>
  <si>
    <t xml:space="preserve">      Иэл - уровень удовлетворенности населения электроснабжением</t>
  </si>
  <si>
    <t xml:space="preserve">      Иг - уровень удовлетворенности населения газоснабжением</t>
  </si>
  <si>
    <t>МУП "Редакция газеты "Юринский рабочий"</t>
  </si>
  <si>
    <t xml:space="preserve">МУП коммунального хозяйства МО «Юринский район» </t>
  </si>
  <si>
    <t>Руководитель МКУП «Спектр»</t>
  </si>
  <si>
    <t>МУП «Сернурводоканал»</t>
  </si>
  <si>
    <t>МУП «Водоканал»</t>
  </si>
  <si>
    <t>МУП «Оршанский жилкомсервис»</t>
  </si>
  <si>
    <t>МУП «Новоторъяльский жилсервис»</t>
  </si>
  <si>
    <t>МУП «Новоторъяльский водоканал»</t>
  </si>
  <si>
    <t>ОАО «Медведевское ЖЭУ»</t>
  </si>
  <si>
    <t>АО «Медведевский водоканал»</t>
  </si>
  <si>
    <t xml:space="preserve">Медведевский МР </t>
  </si>
  <si>
    <t>МП «Куженерводоканал»</t>
  </si>
  <si>
    <t xml:space="preserve">Куженерский МР </t>
  </si>
  <si>
    <t>МУП «Тепловодоканал»</t>
  </si>
  <si>
    <t>МУП "Аква-Сервис"</t>
  </si>
  <si>
    <t>МУП "Водоканал", г.Звенигово</t>
  </si>
  <si>
    <t>МУП «Красногорское коммунальное хозяйство»</t>
  </si>
  <si>
    <t xml:space="preserve">Звениговский МР </t>
  </si>
  <si>
    <t>ООО «Жилищно-коммунальный сервис» (упр.орг-я)</t>
  </si>
  <si>
    <t>МУП "Горномарийский"</t>
  </si>
  <si>
    <t>МУП «Горномарийская МТС»</t>
  </si>
  <si>
    <t xml:space="preserve">Горномарийский МР </t>
  </si>
  <si>
    <t>ГО "Город Козьмодемьянск"</t>
  </si>
  <si>
    <t>МУП «Бюро ритуальных услуг»</t>
  </si>
  <si>
    <t>ООО «Банно-прачечное хозяйство»</t>
  </si>
  <si>
    <t>ОАО «Водоканал»</t>
  </si>
  <si>
    <t>ОАО «Комбинат благоустройства»</t>
  </si>
  <si>
    <t>ГО "Город Волжск"</t>
  </si>
  <si>
    <t>АО «ЖЭУК «Заречная»</t>
  </si>
  <si>
    <t>ООО "ЖЭУК "Центральная"</t>
  </si>
  <si>
    <t>ООО "ЖЭУК "Заводская"</t>
  </si>
  <si>
    <t>МУП «Город»</t>
  </si>
  <si>
    <t>МУП «Йошкар-Олинская ТЭЦ-1»</t>
  </si>
  <si>
    <t>ГО "Город Йошкар-Ола"</t>
  </si>
  <si>
    <t>Дина-мика, в %</t>
  </si>
  <si>
    <r>
      <t>Д</t>
    </r>
    <r>
      <rPr>
        <vertAlign val="subscript"/>
        <sz val="11"/>
        <rFont val="Times New Roman"/>
        <family val="1"/>
        <charset val="204"/>
      </rPr>
      <t xml:space="preserve">уд.2020, </t>
    </r>
    <r>
      <rPr>
        <sz val="11"/>
        <rFont val="Times New Roman"/>
        <family val="1"/>
        <charset val="204"/>
      </rPr>
      <t>в %</t>
    </r>
  </si>
  <si>
    <t xml:space="preserve">Репрезен-тативность выборки по числ-ти </t>
  </si>
  <si>
    <t>% голо-сов от Чп</t>
  </si>
  <si>
    <t xml:space="preserve">Доля граждан, удовл. деят-тью </t>
  </si>
  <si>
    <t>Численность постоянного населения, человек</t>
  </si>
  <si>
    <t>№
п/п</t>
  </si>
  <si>
    <t>Оценка руководителя унитарного предприятия (учреждения), действующего на республиканском (муниципальном) уровнях, акционерного общества, контрольный пакет акций которых находится в государственной или в муниципальной собственности по итогам 2021 года</t>
  </si>
  <si>
    <t>АО «ЖЭУК «Южная»</t>
  </si>
  <si>
    <t>МП "Троллейбусный транспорт</t>
  </si>
  <si>
    <t>ООО «Единый расчетный центр»</t>
  </si>
  <si>
    <t>ООО «Гостиничный комплекс «Волжский»</t>
  </si>
  <si>
    <t>МКП «Тепловые сети»</t>
  </si>
  <si>
    <t>МУП «Водоканал» МО "ГП Килемары"</t>
  </si>
  <si>
    <t>МУП «Водоканал Оршанка»</t>
  </si>
  <si>
    <t xml:space="preserve">Число голосов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</si>
</sst>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30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3"/>
      <name val="Times New Roman Cyr"/>
      <charset val="204"/>
    </font>
    <font>
      <sz val="13"/>
      <color rgb="FFFF0000"/>
      <name val="Times New Roman Cyr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</font>
    <font>
      <sz val="10"/>
      <name val="Times New Roman"/>
      <family val="1"/>
      <charset val="1"/>
    </font>
    <font>
      <sz val="8"/>
      <name val="Times New Roman Cyr"/>
      <family val="1"/>
      <charset val="204"/>
    </font>
    <font>
      <sz val="8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vertAlign val="subscript"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21" fillId="0" borderId="0"/>
    <xf numFmtId="0" fontId="1" fillId="0" borderId="0"/>
  </cellStyleXfs>
  <cellXfs count="226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4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2" fillId="0" borderId="0" xfId="1" applyFont="1" applyFill="1"/>
    <xf numFmtId="0" fontId="6" fillId="0" borderId="1" xfId="1" applyFont="1" applyFill="1" applyBorder="1" applyAlignment="1"/>
    <xf numFmtId="0" fontId="6" fillId="0" borderId="0" xfId="1" applyFont="1" applyFill="1" applyBorder="1" applyAlignment="1"/>
    <xf numFmtId="0" fontId="6" fillId="2" borderId="0" xfId="1" applyFont="1" applyFill="1" applyBorder="1" applyAlignment="1"/>
    <xf numFmtId="0" fontId="7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0" fillId="0" borderId="19" xfId="1" applyFont="1" applyFill="1" applyBorder="1" applyAlignment="1">
      <alignment horizontal="center"/>
    </xf>
    <xf numFmtId="0" fontId="11" fillId="0" borderId="20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164" fontId="12" fillId="2" borderId="22" xfId="2" applyNumberFormat="1" applyFont="1" applyFill="1" applyBorder="1" applyAlignment="1">
      <alignment horizontal="center" vertical="center" wrapText="1"/>
    </xf>
    <xf numFmtId="165" fontId="12" fillId="0" borderId="22" xfId="0" applyNumberFormat="1" applyFont="1" applyFill="1" applyBorder="1" applyAlignment="1">
      <alignment horizontal="center" vertical="center" wrapText="1"/>
    </xf>
    <xf numFmtId="164" fontId="12" fillId="2" borderId="20" xfId="2" applyNumberFormat="1" applyFont="1" applyFill="1" applyBorder="1" applyAlignment="1">
      <alignment horizontal="center" vertical="center" wrapText="1"/>
    </xf>
    <xf numFmtId="3" fontId="12" fillId="0" borderId="23" xfId="0" applyNumberFormat="1" applyFont="1" applyFill="1" applyBorder="1" applyAlignment="1">
      <alignment horizontal="center" vertical="center" wrapText="1"/>
    </xf>
    <xf numFmtId="164" fontId="12" fillId="2" borderId="19" xfId="2" applyNumberFormat="1" applyFont="1" applyFill="1" applyBorder="1" applyAlignment="1">
      <alignment horizontal="center" vertical="center" wrapText="1"/>
    </xf>
    <xf numFmtId="3" fontId="12" fillId="2" borderId="22" xfId="0" applyNumberFormat="1" applyFont="1" applyFill="1" applyBorder="1" applyAlignment="1">
      <alignment horizontal="center" vertical="center" wrapText="1"/>
    </xf>
    <xf numFmtId="164" fontId="12" fillId="3" borderId="20" xfId="2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  <xf numFmtId="164" fontId="13" fillId="2" borderId="22" xfId="2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64" fontId="13" fillId="0" borderId="22" xfId="1" applyNumberFormat="1" applyFont="1" applyFill="1" applyBorder="1" applyAlignment="1">
      <alignment horizontal="center" vertical="center"/>
    </xf>
    <xf numFmtId="1" fontId="13" fillId="0" borderId="19" xfId="1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24" xfId="1" applyFont="1" applyFill="1" applyBorder="1" applyAlignment="1">
      <alignment horizontal="center"/>
    </xf>
    <xf numFmtId="0" fontId="11" fillId="0" borderId="25" xfId="0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164" fontId="13" fillId="0" borderId="27" xfId="1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 wrapText="1"/>
    </xf>
    <xf numFmtId="3" fontId="12" fillId="2" borderId="27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/>
    </xf>
    <xf numFmtId="3" fontId="14" fillId="0" borderId="26" xfId="1" applyNumberFormat="1" applyFont="1" applyFill="1" applyBorder="1" applyAlignment="1">
      <alignment horizontal="center" vertical="center" wrapText="1"/>
    </xf>
    <xf numFmtId="3" fontId="15" fillId="0" borderId="27" xfId="1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/>
    </xf>
    <xf numFmtId="0" fontId="2" fillId="0" borderId="25" xfId="0" applyFont="1" applyFill="1" applyBorder="1" applyAlignment="1">
      <alignment vertical="center"/>
    </xf>
    <xf numFmtId="3" fontId="16" fillId="0" borderId="26" xfId="1" applyNumberFormat="1" applyFont="1" applyFill="1" applyBorder="1" applyAlignment="1">
      <alignment horizontal="center" vertical="center" wrapText="1"/>
    </xf>
    <xf numFmtId="3" fontId="17" fillId="0" borderId="21" xfId="0" applyNumberFormat="1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 wrapText="1"/>
    </xf>
    <xf numFmtId="164" fontId="18" fillId="2" borderId="22" xfId="2" applyNumberFormat="1" applyFont="1" applyFill="1" applyBorder="1" applyAlignment="1">
      <alignment horizontal="center" vertical="center" wrapText="1"/>
    </xf>
    <xf numFmtId="3" fontId="18" fillId="0" borderId="27" xfId="1" applyNumberFormat="1" applyFont="1" applyFill="1" applyBorder="1" applyAlignment="1">
      <alignment horizontal="center" vertical="center" wrapText="1"/>
    </xf>
    <xf numFmtId="165" fontId="17" fillId="0" borderId="27" xfId="0" applyNumberFormat="1" applyFont="1" applyFill="1" applyBorder="1" applyAlignment="1">
      <alignment horizontal="center" vertical="center" wrapText="1"/>
    </xf>
    <xf numFmtId="3" fontId="17" fillId="0" borderId="27" xfId="0" applyNumberFormat="1" applyFont="1" applyFill="1" applyBorder="1" applyAlignment="1">
      <alignment horizontal="center" vertical="center" wrapText="1"/>
    </xf>
    <xf numFmtId="164" fontId="18" fillId="2" borderId="20" xfId="2" applyNumberFormat="1" applyFont="1" applyFill="1" applyBorder="1" applyAlignment="1">
      <alignment horizontal="center" vertical="center" wrapText="1"/>
    </xf>
    <xf numFmtId="3" fontId="17" fillId="0" borderId="28" xfId="0" applyNumberFormat="1" applyFont="1" applyFill="1" applyBorder="1" applyAlignment="1">
      <alignment horizontal="center" vertical="center" wrapText="1"/>
    </xf>
    <xf numFmtId="164" fontId="17" fillId="2" borderId="22" xfId="2" applyNumberFormat="1" applyFont="1" applyFill="1" applyBorder="1" applyAlignment="1">
      <alignment horizontal="center" vertical="center" wrapText="1"/>
    </xf>
    <xf numFmtId="164" fontId="17" fillId="2" borderId="19" xfId="2" applyNumberFormat="1" applyFont="1" applyFill="1" applyBorder="1" applyAlignment="1">
      <alignment horizontal="center" vertical="center" wrapText="1"/>
    </xf>
    <xf numFmtId="3" fontId="17" fillId="2" borderId="27" xfId="0" applyNumberFormat="1" applyFont="1" applyFill="1" applyBorder="1" applyAlignment="1">
      <alignment horizontal="center" vertical="center" wrapText="1"/>
    </xf>
    <xf numFmtId="164" fontId="17" fillId="3" borderId="20" xfId="2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Fill="1" applyBorder="1" applyAlignment="1">
      <alignment horizontal="center" vertical="center" wrapText="1"/>
    </xf>
    <xf numFmtId="165" fontId="18" fillId="0" borderId="27" xfId="0" applyNumberFormat="1" applyFont="1" applyFill="1" applyBorder="1" applyAlignment="1">
      <alignment horizontal="center" vertical="center" wrapText="1"/>
    </xf>
    <xf numFmtId="3" fontId="18" fillId="0" borderId="25" xfId="0" applyNumberFormat="1" applyFont="1" applyFill="1" applyBorder="1" applyAlignment="1">
      <alignment horizontal="center" vertical="center" wrapText="1"/>
    </xf>
    <xf numFmtId="3" fontId="17" fillId="0" borderId="25" xfId="0" applyNumberFormat="1" applyFont="1" applyFill="1" applyBorder="1" applyAlignment="1">
      <alignment horizontal="center" vertical="center" wrapText="1"/>
    </xf>
    <xf numFmtId="164" fontId="19" fillId="2" borderId="22" xfId="2" applyNumberFormat="1" applyFont="1" applyFill="1" applyBorder="1" applyAlignment="1">
      <alignment horizontal="center" vertical="center"/>
    </xf>
    <xf numFmtId="1" fontId="19" fillId="0" borderId="22" xfId="1" applyNumberFormat="1" applyFont="1" applyFill="1" applyBorder="1" applyAlignment="1">
      <alignment horizontal="center" vertical="center"/>
    </xf>
    <xf numFmtId="164" fontId="19" fillId="0" borderId="27" xfId="1" applyNumberFormat="1" applyFont="1" applyFill="1" applyBorder="1" applyAlignment="1">
      <alignment horizontal="center" vertical="center"/>
    </xf>
    <xf numFmtId="1" fontId="19" fillId="0" borderId="19" xfId="1" applyNumberFormat="1" applyFont="1" applyFill="1" applyBorder="1" applyAlignment="1">
      <alignment horizontal="center" vertical="center"/>
    </xf>
    <xf numFmtId="4" fontId="18" fillId="0" borderId="27" xfId="0" applyNumberFormat="1" applyFont="1" applyFill="1" applyBorder="1" applyAlignment="1">
      <alignment horizontal="center" vertical="center" wrapText="1"/>
    </xf>
    <xf numFmtId="4" fontId="17" fillId="0" borderId="27" xfId="0" applyNumberFormat="1" applyFont="1" applyFill="1" applyBorder="1" applyAlignment="1">
      <alignment horizontal="center" vertical="center" wrapText="1"/>
    </xf>
    <xf numFmtId="2" fontId="19" fillId="0" borderId="27" xfId="1" applyNumberFormat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vertical="center"/>
    </xf>
    <xf numFmtId="0" fontId="14" fillId="0" borderId="25" xfId="0" applyFont="1" applyFill="1" applyBorder="1" applyAlignment="1">
      <alignment vertical="center" wrapText="1"/>
    </xf>
    <xf numFmtId="4" fontId="12" fillId="0" borderId="27" xfId="0" applyNumberFormat="1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2" fontId="13" fillId="0" borderId="27" xfId="1" applyNumberFormat="1" applyFont="1" applyFill="1" applyBorder="1" applyAlignment="1">
      <alignment horizontal="center" vertical="center"/>
    </xf>
    <xf numFmtId="3" fontId="18" fillId="0" borderId="27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Fill="1" applyBorder="1" applyAlignment="1">
      <alignment horizontal="center" vertical="center" wrapText="1"/>
    </xf>
    <xf numFmtId="164" fontId="18" fillId="2" borderId="19" xfId="2" applyNumberFormat="1" applyFont="1" applyFill="1" applyBorder="1" applyAlignment="1">
      <alignment horizontal="center" vertical="center" wrapText="1"/>
    </xf>
    <xf numFmtId="3" fontId="18" fillId="2" borderId="27" xfId="0" applyNumberFormat="1" applyFont="1" applyFill="1" applyBorder="1" applyAlignment="1">
      <alignment horizontal="center" vertical="center" wrapText="1"/>
    </xf>
    <xf numFmtId="3" fontId="17" fillId="0" borderId="22" xfId="0" applyNumberFormat="1" applyFont="1" applyFill="1" applyBorder="1" applyAlignment="1">
      <alignment horizontal="center" vertical="center" wrapText="1"/>
    </xf>
    <xf numFmtId="166" fontId="17" fillId="0" borderId="27" xfId="0" applyNumberFormat="1" applyFont="1" applyFill="1" applyBorder="1" applyAlignment="1">
      <alignment horizontal="center" vertical="center" wrapText="1"/>
    </xf>
    <xf numFmtId="167" fontId="19" fillId="0" borderId="27" xfId="1" applyNumberFormat="1" applyFont="1" applyFill="1" applyBorder="1" applyAlignment="1">
      <alignment horizontal="center" vertical="center"/>
    </xf>
    <xf numFmtId="1" fontId="19" fillId="0" borderId="27" xfId="1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 wrapText="1"/>
    </xf>
    <xf numFmtId="3" fontId="20" fillId="0" borderId="26" xfId="1" applyNumberFormat="1" applyFont="1" applyFill="1" applyBorder="1" applyAlignment="1">
      <alignment horizontal="center" vertical="center" wrapText="1"/>
    </xf>
    <xf numFmtId="164" fontId="18" fillId="3" borderId="20" xfId="2" applyNumberFormat="1" applyFont="1" applyFill="1" applyBorder="1" applyAlignment="1">
      <alignment horizontal="center" vertical="center" wrapText="1"/>
    </xf>
    <xf numFmtId="3" fontId="2" fillId="0" borderId="26" xfId="1" applyNumberFormat="1" applyFont="1" applyFill="1" applyBorder="1" applyAlignment="1">
      <alignment horizontal="center" vertical="center" wrapText="1"/>
    </xf>
    <xf numFmtId="3" fontId="10" fillId="0" borderId="29" xfId="3" applyNumberFormat="1" applyFont="1" applyFill="1" applyBorder="1" applyAlignment="1">
      <alignment horizontal="center" vertical="center" wrapText="1"/>
    </xf>
    <xf numFmtId="3" fontId="20" fillId="0" borderId="29" xfId="1" applyNumberFormat="1" applyFont="1" applyFill="1" applyBorder="1" applyAlignment="1">
      <alignment horizontal="center" vertical="center" wrapText="1"/>
    </xf>
    <xf numFmtId="3" fontId="2" fillId="0" borderId="29" xfId="1" applyNumberFormat="1" applyFont="1" applyFill="1" applyBorder="1" applyAlignment="1">
      <alignment horizontal="center" vertical="center" wrapText="1"/>
    </xf>
    <xf numFmtId="0" fontId="2" fillId="0" borderId="25" xfId="1" applyFont="1" applyFill="1" applyBorder="1"/>
    <xf numFmtId="0" fontId="10" fillId="0" borderId="25" xfId="0" applyFont="1" applyFill="1" applyBorder="1" applyAlignment="1">
      <alignment horizontal="left" vertical="center"/>
    </xf>
    <xf numFmtId="3" fontId="15" fillId="0" borderId="25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4" xfId="1" applyFont="1" applyFill="1" applyBorder="1" applyAlignment="1">
      <alignment horizontal="center" vertical="center"/>
    </xf>
    <xf numFmtId="165" fontId="17" fillId="0" borderId="28" xfId="0" applyNumberFormat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/>
    </xf>
    <xf numFmtId="0" fontId="22" fillId="0" borderId="31" xfId="0" applyFont="1" applyFill="1" applyBorder="1" applyAlignment="1">
      <alignment horizontal="left" vertical="center" wrapText="1"/>
    </xf>
    <xf numFmtId="3" fontId="20" fillId="0" borderId="32" xfId="1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/>
    </xf>
    <xf numFmtId="0" fontId="22" fillId="0" borderId="20" xfId="0" applyFont="1" applyFill="1" applyBorder="1" applyAlignment="1">
      <alignment horizontal="left" vertical="center" wrapText="1"/>
    </xf>
    <xf numFmtId="3" fontId="20" fillId="0" borderId="33" xfId="1" applyNumberFormat="1" applyFont="1" applyFill="1" applyBorder="1" applyAlignment="1">
      <alignment horizontal="center" vertical="center" wrapText="1"/>
    </xf>
    <xf numFmtId="1" fontId="17" fillId="3" borderId="20" xfId="2" applyNumberFormat="1" applyFont="1" applyFill="1" applyBorder="1" applyAlignment="1">
      <alignment horizontal="center" vertical="center" wrapText="1"/>
    </xf>
    <xf numFmtId="0" fontId="2" fillId="0" borderId="25" xfId="4" applyFont="1" applyFill="1" applyBorder="1" applyAlignment="1">
      <alignment vertical="center"/>
    </xf>
    <xf numFmtId="0" fontId="2" fillId="0" borderId="25" xfId="0" applyFont="1" applyFill="1" applyBorder="1"/>
    <xf numFmtId="3" fontId="2" fillId="0" borderId="26" xfId="0" applyNumberFormat="1" applyFont="1" applyFill="1" applyBorder="1" applyAlignment="1">
      <alignment horizontal="center" wrapText="1"/>
    </xf>
    <xf numFmtId="1" fontId="18" fillId="2" borderId="22" xfId="2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5" fillId="0" borderId="27" xfId="0" applyNumberFormat="1" applyFont="1" applyFill="1" applyBorder="1" applyAlignment="1">
      <alignment horizontal="center" vertical="center" wrapText="1"/>
    </xf>
    <xf numFmtId="0" fontId="2" fillId="0" borderId="31" xfId="1" applyFont="1" applyFill="1" applyBorder="1"/>
    <xf numFmtId="3" fontId="16" fillId="0" borderId="34" xfId="1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Fill="1" applyBorder="1" applyAlignment="1">
      <alignment horizontal="center" vertical="center" wrapText="1"/>
    </xf>
    <xf numFmtId="164" fontId="18" fillId="2" borderId="36" xfId="2" applyNumberFormat="1" applyFont="1" applyFill="1" applyBorder="1" applyAlignment="1">
      <alignment horizontal="center" vertical="center" wrapText="1"/>
    </xf>
    <xf numFmtId="3" fontId="18" fillId="0" borderId="37" xfId="1" applyNumberFormat="1" applyFont="1" applyFill="1" applyBorder="1" applyAlignment="1">
      <alignment horizontal="center" vertical="center" wrapText="1"/>
    </xf>
    <xf numFmtId="165" fontId="17" fillId="0" borderId="37" xfId="0" applyNumberFormat="1" applyFont="1" applyFill="1" applyBorder="1" applyAlignment="1">
      <alignment horizontal="center" vertical="center" wrapText="1"/>
    </xf>
    <xf numFmtId="3" fontId="17" fillId="0" borderId="37" xfId="0" applyNumberFormat="1" applyFont="1" applyFill="1" applyBorder="1" applyAlignment="1">
      <alignment horizontal="center" vertical="center" wrapText="1"/>
    </xf>
    <xf numFmtId="164" fontId="18" fillId="2" borderId="38" xfId="2" applyNumberFormat="1" applyFont="1" applyFill="1" applyBorder="1" applyAlignment="1">
      <alignment horizontal="center" vertical="center" wrapText="1"/>
    </xf>
    <xf numFmtId="3" fontId="17" fillId="0" borderId="39" xfId="0" applyNumberFormat="1" applyFont="1" applyFill="1" applyBorder="1" applyAlignment="1">
      <alignment horizontal="center" vertical="center" wrapText="1"/>
    </xf>
    <xf numFmtId="164" fontId="17" fillId="2" borderId="36" xfId="2" applyNumberFormat="1" applyFont="1" applyFill="1" applyBorder="1" applyAlignment="1">
      <alignment horizontal="center" vertical="center" wrapText="1"/>
    </xf>
    <xf numFmtId="164" fontId="17" fillId="2" borderId="35" xfId="2" applyNumberFormat="1" applyFont="1" applyFill="1" applyBorder="1" applyAlignment="1">
      <alignment horizontal="center" vertical="center" wrapText="1"/>
    </xf>
    <xf numFmtId="3" fontId="17" fillId="2" borderId="37" xfId="0" applyNumberFormat="1" applyFont="1" applyFill="1" applyBorder="1" applyAlignment="1">
      <alignment horizontal="center" vertical="center" wrapText="1"/>
    </xf>
    <xf numFmtId="3" fontId="17" fillId="0" borderId="36" xfId="0" applyNumberFormat="1" applyFont="1" applyFill="1" applyBorder="1" applyAlignment="1">
      <alignment horizontal="center" vertical="center" wrapText="1"/>
    </xf>
    <xf numFmtId="3" fontId="17" fillId="0" borderId="31" xfId="0" applyNumberFormat="1" applyFont="1" applyFill="1" applyBorder="1" applyAlignment="1">
      <alignment horizontal="center" vertical="center" wrapText="1"/>
    </xf>
    <xf numFmtId="3" fontId="18" fillId="0" borderId="36" xfId="0" applyNumberFormat="1" applyFont="1" applyFill="1" applyBorder="1" applyAlignment="1">
      <alignment horizontal="center" vertical="center" wrapText="1"/>
    </xf>
    <xf numFmtId="3" fontId="18" fillId="0" borderId="35" xfId="0" applyNumberFormat="1" applyFont="1" applyFill="1" applyBorder="1" applyAlignment="1">
      <alignment horizontal="center" vertical="center" wrapText="1"/>
    </xf>
    <xf numFmtId="164" fontId="19" fillId="2" borderId="36" xfId="2" applyNumberFormat="1" applyFont="1" applyFill="1" applyBorder="1" applyAlignment="1">
      <alignment horizontal="center" vertical="center"/>
    </xf>
    <xf numFmtId="1" fontId="19" fillId="0" borderId="36" xfId="1" applyNumberFormat="1" applyFont="1" applyFill="1" applyBorder="1" applyAlignment="1">
      <alignment horizontal="center" vertical="center"/>
    </xf>
    <xf numFmtId="164" fontId="19" fillId="0" borderId="37" xfId="1" applyNumberFormat="1" applyFont="1" applyFill="1" applyBorder="1" applyAlignment="1">
      <alignment horizontal="center" vertical="center"/>
    </xf>
    <xf numFmtId="1" fontId="19" fillId="0" borderId="35" xfId="1" applyNumberFormat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/>
    </xf>
    <xf numFmtId="0" fontId="10" fillId="0" borderId="41" xfId="1" applyFont="1" applyFill="1" applyBorder="1" applyAlignment="1">
      <alignment horizontal="left" vertical="center"/>
    </xf>
    <xf numFmtId="3" fontId="15" fillId="0" borderId="42" xfId="1" applyNumberFormat="1" applyFont="1" applyFill="1" applyBorder="1" applyAlignment="1">
      <alignment horizontal="center" vertical="center" wrapText="1"/>
    </xf>
    <xf numFmtId="3" fontId="15" fillId="0" borderId="43" xfId="1" applyNumberFormat="1" applyFont="1" applyFill="1" applyBorder="1" applyAlignment="1">
      <alignment horizontal="center" vertical="center" wrapText="1"/>
    </xf>
    <xf numFmtId="3" fontId="13" fillId="0" borderId="44" xfId="1" applyNumberFormat="1" applyFont="1" applyFill="1" applyBorder="1" applyAlignment="1">
      <alignment horizontal="center" vertical="center"/>
    </xf>
    <xf numFmtId="164" fontId="12" fillId="2" borderId="45" xfId="2" applyNumberFormat="1" applyFont="1" applyFill="1" applyBorder="1" applyAlignment="1">
      <alignment horizontal="center" vertical="center" wrapText="1"/>
    </xf>
    <xf numFmtId="165" fontId="12" fillId="0" borderId="45" xfId="0" applyNumberFormat="1" applyFont="1" applyFill="1" applyBorder="1" applyAlignment="1">
      <alignment horizontal="center" vertical="center" wrapText="1"/>
    </xf>
    <xf numFmtId="3" fontId="12" fillId="0" borderId="45" xfId="0" applyNumberFormat="1" applyFont="1" applyFill="1" applyBorder="1" applyAlignment="1">
      <alignment horizontal="center" vertical="center" wrapText="1"/>
    </xf>
    <xf numFmtId="164" fontId="12" fillId="2" borderId="46" xfId="2" applyNumberFormat="1" applyFont="1" applyFill="1" applyBorder="1" applyAlignment="1">
      <alignment horizontal="center" vertical="center" wrapText="1"/>
    </xf>
    <xf numFmtId="3" fontId="13" fillId="0" borderId="42" xfId="1" applyNumberFormat="1" applyFont="1" applyFill="1" applyBorder="1" applyAlignment="1">
      <alignment horizontal="center" vertical="center"/>
    </xf>
    <xf numFmtId="164" fontId="12" fillId="2" borderId="44" xfId="2" applyNumberFormat="1" applyFont="1" applyFill="1" applyBorder="1" applyAlignment="1">
      <alignment horizontal="center" vertical="center" wrapText="1"/>
    </xf>
    <xf numFmtId="3" fontId="12" fillId="2" borderId="45" xfId="0" applyNumberFormat="1" applyFont="1" applyFill="1" applyBorder="1" applyAlignment="1">
      <alignment horizontal="center" vertical="center" wrapText="1"/>
    </xf>
    <xf numFmtId="164" fontId="12" fillId="3" borderId="46" xfId="2" applyNumberFormat="1" applyFont="1" applyFill="1" applyBorder="1" applyAlignment="1">
      <alignment horizontal="center" vertical="center" wrapText="1"/>
    </xf>
    <xf numFmtId="3" fontId="12" fillId="0" borderId="46" xfId="0" applyNumberFormat="1" applyFont="1" applyFill="1" applyBorder="1" applyAlignment="1">
      <alignment horizontal="center" vertical="center" wrapText="1"/>
    </xf>
    <xf numFmtId="164" fontId="13" fillId="2" borderId="45" xfId="2" applyNumberFormat="1" applyFont="1" applyFill="1" applyBorder="1" applyAlignment="1">
      <alignment horizontal="center" vertical="center"/>
    </xf>
    <xf numFmtId="164" fontId="13" fillId="0" borderId="45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18" fillId="0" borderId="0" xfId="1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/>
    <xf numFmtId="165" fontId="23" fillId="0" borderId="0" xfId="0" applyNumberFormat="1" applyFont="1" applyFill="1" applyBorder="1" applyAlignment="1">
      <alignment horizontal="center" vertical="center" wrapText="1"/>
    </xf>
    <xf numFmtId="9" fontId="23" fillId="0" borderId="0" xfId="2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9" fontId="9" fillId="0" borderId="0" xfId="2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/>
    <xf numFmtId="3" fontId="25" fillId="0" borderId="0" xfId="1" applyNumberFormat="1" applyFont="1" applyFill="1"/>
    <xf numFmtId="0" fontId="2" fillId="0" borderId="0" xfId="1" applyFont="1" applyFill="1" applyAlignment="1"/>
    <xf numFmtId="0" fontId="25" fillId="0" borderId="0" xfId="1" applyFont="1" applyFill="1" applyAlignment="1"/>
    <xf numFmtId="3" fontId="2" fillId="2" borderId="0" xfId="1" applyNumberFormat="1" applyFont="1" applyFill="1"/>
    <xf numFmtId="3" fontId="25" fillId="2" borderId="0" xfId="1" applyNumberFormat="1" applyFont="1" applyFill="1"/>
    <xf numFmtId="3" fontId="2" fillId="3" borderId="0" xfId="1" applyNumberFormat="1" applyFont="1" applyFill="1"/>
    <xf numFmtId="0" fontId="2" fillId="2" borderId="0" xfId="1" applyFont="1" applyFill="1"/>
    <xf numFmtId="0" fontId="5" fillId="0" borderId="0" xfId="0" applyFont="1"/>
    <xf numFmtId="0" fontId="5" fillId="3" borderId="0" xfId="0" applyFont="1" applyFill="1"/>
    <xf numFmtId="0" fontId="5" fillId="2" borderId="0" xfId="0" applyFont="1" applyFill="1"/>
    <xf numFmtId="0" fontId="19" fillId="0" borderId="0" xfId="0" applyFont="1" applyAlignment="1">
      <alignment horizontal="center"/>
    </xf>
    <xf numFmtId="3" fontId="5" fillId="0" borderId="0" xfId="0" applyNumberFormat="1" applyFont="1"/>
    <xf numFmtId="9" fontId="19" fillId="3" borderId="27" xfId="2" applyFont="1" applyFill="1" applyBorder="1" applyAlignment="1">
      <alignment horizontal="center"/>
    </xf>
    <xf numFmtId="9" fontId="19" fillId="2" borderId="27" xfId="2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9" fontId="19" fillId="0" borderId="27" xfId="2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5" fillId="0" borderId="27" xfId="0" applyFont="1" applyBorder="1"/>
    <xf numFmtId="0" fontId="26" fillId="0" borderId="27" xfId="0" applyFont="1" applyBorder="1"/>
    <xf numFmtId="0" fontId="2" fillId="0" borderId="27" xfId="0" applyFont="1" applyBorder="1" applyAlignment="1">
      <alignment horizontal="center"/>
    </xf>
    <xf numFmtId="3" fontId="27" fillId="0" borderId="27" xfId="0" applyNumberFormat="1" applyFont="1" applyBorder="1" applyAlignment="1">
      <alignment horizontal="center" vertical="center"/>
    </xf>
    <xf numFmtId="0" fontId="27" fillId="0" borderId="27" xfId="0" applyFont="1" applyBorder="1"/>
    <xf numFmtId="2" fontId="19" fillId="0" borderId="27" xfId="0" applyNumberFormat="1" applyFont="1" applyBorder="1" applyAlignment="1">
      <alignment horizontal="center"/>
    </xf>
    <xf numFmtId="0" fontId="26" fillId="0" borderId="27" xfId="0" applyFont="1" applyBorder="1" applyAlignment="1">
      <alignment vertical="top" wrapText="1"/>
    </xf>
    <xf numFmtId="0" fontId="27" fillId="0" borderId="27" xfId="0" applyFont="1" applyFill="1" applyBorder="1" applyAlignment="1">
      <alignment horizontal="left" vertical="top"/>
    </xf>
    <xf numFmtId="0" fontId="28" fillId="0" borderId="0" xfId="0" applyFont="1"/>
    <xf numFmtId="0" fontId="2" fillId="0" borderId="27" xfId="0" applyFont="1" applyFill="1" applyBorder="1" applyAlignment="1">
      <alignment horizontal="center"/>
    </xf>
    <xf numFmtId="0" fontId="27" fillId="0" borderId="27" xfId="0" applyFont="1" applyBorder="1" applyAlignment="1">
      <alignment horizontal="left" vertical="top" wrapText="1"/>
    </xf>
    <xf numFmtId="0" fontId="28" fillId="0" borderId="27" xfId="0" applyFont="1" applyBorder="1"/>
    <xf numFmtId="0" fontId="5" fillId="3" borderId="27" xfId="0" applyFont="1" applyFill="1" applyBorder="1"/>
    <xf numFmtId="0" fontId="5" fillId="2" borderId="27" xfId="0" applyFont="1" applyFill="1" applyBorder="1"/>
    <xf numFmtId="0" fontId="19" fillId="0" borderId="27" xfId="0" applyFont="1" applyBorder="1" applyAlignment="1">
      <alignment horizontal="center"/>
    </xf>
    <xf numFmtId="0" fontId="2" fillId="3" borderId="27" xfId="0" applyFont="1" applyFill="1" applyBorder="1" applyAlignment="1">
      <alignment horizontal="center" vertical="top" wrapText="1"/>
    </xf>
    <xf numFmtId="0" fontId="19" fillId="2" borderId="27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0" fillId="0" borderId="27" xfId="0" applyFont="1" applyBorder="1"/>
    <xf numFmtId="0" fontId="19" fillId="0" borderId="27" xfId="0" applyFont="1" applyBorder="1" applyAlignment="1">
      <alignment horizontal="center" vertical="top" wrapText="1"/>
    </xf>
    <xf numFmtId="0" fontId="5" fillId="0" borderId="0" xfId="0" applyFont="1" applyFill="1"/>
    <xf numFmtId="0" fontId="4" fillId="0" borderId="0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>
      <alignment horizontal="center" vertical="center" wrapText="1"/>
    </xf>
    <xf numFmtId="3" fontId="2" fillId="0" borderId="11" xfId="1" applyNumberFormat="1" applyFont="1" applyFill="1" applyBorder="1" applyAlignment="1">
      <alignment horizontal="center" vertical="center" wrapText="1"/>
    </xf>
    <xf numFmtId="3" fontId="2" fillId="0" borderId="12" xfId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</cellXfs>
  <cellStyles count="5">
    <cellStyle name="Обычный" xfId="0" builtinId="0"/>
    <cellStyle name="Обычный_Форма прогноза числ-сти" xfId="1"/>
    <cellStyle name="Обычный_Форма прогноза числ-сти(по поселениям)E" xfId="4"/>
    <cellStyle name="Обычный_Форма прогноза числ-сти_прогноз" xfId="3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patnikovaTN/&#1069;&#1092;&#1092;&#1077;&#1082;&#1090;&#1080;&#1074;&#1085;&#1086;&#1089;&#1090;&#1100;%20&#1054;&#1052;&#1057;/&#1057;&#1054;&#1062;&#1054;&#1055;&#1056;&#1054;&#1057;/2021/&#1048;&#1090;&#1086;&#1075;&#1080;%20&#1086;&#1087;&#1088;&#1086;&#1089;&#1072;%202021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полуг_орг"/>
      <sheetName val="I полуг_ОМС"/>
      <sheetName val="I полуг_прич"/>
      <sheetName val="II полуг_ОМС"/>
      <sheetName val="II полуг_орг"/>
      <sheetName val="II полуг_прич"/>
      <sheetName val="Итоги ОМС"/>
      <sheetName val="Итоги орг"/>
      <sheetName val="Итоги ОМС без формул"/>
      <sheetName val="Итоги ОМС без формул 2020"/>
      <sheetName val="Итоги орг без формул"/>
      <sheetName val="Лист1"/>
      <sheetName val="Итоги 1 п_г 2021 г."/>
      <sheetName val="I полуг_орг (2)"/>
    </sheetNames>
    <sheetDataSet>
      <sheetData sheetId="0">
        <row r="5">
          <cell r="D5">
            <v>25</v>
          </cell>
          <cell r="E5">
            <v>25</v>
          </cell>
        </row>
        <row r="6">
          <cell r="D6">
            <v>25</v>
          </cell>
          <cell r="E6">
            <v>24</v>
          </cell>
        </row>
        <row r="7">
          <cell r="D7">
            <v>25</v>
          </cell>
          <cell r="E7">
            <v>25</v>
          </cell>
        </row>
        <row r="8">
          <cell r="D8">
            <v>24</v>
          </cell>
          <cell r="E8">
            <v>23</v>
          </cell>
        </row>
        <row r="9">
          <cell r="D9">
            <v>24</v>
          </cell>
          <cell r="E9">
            <v>23</v>
          </cell>
        </row>
        <row r="10">
          <cell r="D10">
            <v>24</v>
          </cell>
          <cell r="E10">
            <v>23</v>
          </cell>
        </row>
        <row r="11">
          <cell r="D11">
            <v>24</v>
          </cell>
          <cell r="E11">
            <v>23</v>
          </cell>
        </row>
        <row r="13">
          <cell r="D13">
            <v>16</v>
          </cell>
          <cell r="E13">
            <v>12</v>
          </cell>
        </row>
        <row r="14">
          <cell r="D14">
            <v>16</v>
          </cell>
          <cell r="E14">
            <v>13</v>
          </cell>
        </row>
        <row r="15">
          <cell r="D15">
            <v>16</v>
          </cell>
          <cell r="E15">
            <v>14</v>
          </cell>
        </row>
        <row r="16">
          <cell r="D16">
            <v>16</v>
          </cell>
          <cell r="E16">
            <v>14</v>
          </cell>
        </row>
        <row r="17">
          <cell r="D17">
            <v>16</v>
          </cell>
          <cell r="E17">
            <v>14</v>
          </cell>
        </row>
        <row r="18">
          <cell r="D18">
            <v>16</v>
          </cell>
          <cell r="E18">
            <v>14</v>
          </cell>
        </row>
        <row r="29">
          <cell r="D29">
            <v>2</v>
          </cell>
          <cell r="E29">
            <v>2</v>
          </cell>
        </row>
        <row r="30">
          <cell r="D30">
            <v>2</v>
          </cell>
          <cell r="E30">
            <v>1</v>
          </cell>
        </row>
        <row r="31">
          <cell r="D31">
            <v>2</v>
          </cell>
          <cell r="E31">
            <v>2</v>
          </cell>
        </row>
        <row r="33">
          <cell r="D33">
            <v>1</v>
          </cell>
        </row>
        <row r="34">
          <cell r="D34">
            <v>1</v>
          </cell>
        </row>
        <row r="36">
          <cell r="D36">
            <v>46</v>
          </cell>
          <cell r="E36">
            <v>46</v>
          </cell>
        </row>
        <row r="38">
          <cell r="D38">
            <v>20</v>
          </cell>
          <cell r="E38">
            <v>20</v>
          </cell>
        </row>
        <row r="40">
          <cell r="D40">
            <v>52</v>
          </cell>
          <cell r="E40">
            <v>52</v>
          </cell>
        </row>
        <row r="41">
          <cell r="D41">
            <v>52</v>
          </cell>
          <cell r="E41">
            <v>52</v>
          </cell>
        </row>
        <row r="44">
          <cell r="D44">
            <v>12</v>
          </cell>
          <cell r="E44">
            <v>12</v>
          </cell>
        </row>
        <row r="45">
          <cell r="D45">
            <v>12</v>
          </cell>
          <cell r="E45">
            <v>12</v>
          </cell>
        </row>
        <row r="47">
          <cell r="D47">
            <v>3</v>
          </cell>
          <cell r="E47">
            <v>3</v>
          </cell>
        </row>
        <row r="48">
          <cell r="D48">
            <v>3</v>
          </cell>
          <cell r="E48">
            <v>3</v>
          </cell>
        </row>
        <row r="50">
          <cell r="D50">
            <v>44</v>
          </cell>
          <cell r="E50">
            <v>44</v>
          </cell>
        </row>
        <row r="52">
          <cell r="D52">
            <v>61</v>
          </cell>
          <cell r="E52">
            <v>61</v>
          </cell>
        </row>
        <row r="56">
          <cell r="D56">
            <v>17</v>
          </cell>
          <cell r="E56">
            <v>16</v>
          </cell>
        </row>
      </sheetData>
      <sheetData sheetId="1"/>
      <sheetData sheetId="2"/>
      <sheetData sheetId="3"/>
      <sheetData sheetId="4">
        <row r="5">
          <cell r="C5">
            <v>768</v>
          </cell>
          <cell r="D5">
            <v>742</v>
          </cell>
        </row>
        <row r="6">
          <cell r="C6">
            <v>767</v>
          </cell>
          <cell r="D6">
            <v>759</v>
          </cell>
        </row>
        <row r="7">
          <cell r="C7">
            <v>768</v>
          </cell>
          <cell r="D7">
            <v>677</v>
          </cell>
        </row>
        <row r="8">
          <cell r="C8">
            <v>760</v>
          </cell>
          <cell r="D8">
            <v>633</v>
          </cell>
        </row>
        <row r="9">
          <cell r="C9">
            <v>750</v>
          </cell>
          <cell r="D9">
            <v>622</v>
          </cell>
        </row>
        <row r="10">
          <cell r="C10">
            <v>759</v>
          </cell>
          <cell r="D10">
            <v>627</v>
          </cell>
        </row>
        <row r="11">
          <cell r="C11">
            <v>762</v>
          </cell>
          <cell r="D11">
            <v>626</v>
          </cell>
        </row>
        <row r="12">
          <cell r="C12">
            <v>765</v>
          </cell>
          <cell r="D12">
            <v>712</v>
          </cell>
        </row>
        <row r="14">
          <cell r="C14">
            <v>3</v>
          </cell>
          <cell r="D14">
            <v>2</v>
          </cell>
        </row>
        <row r="15">
          <cell r="C15">
            <v>3</v>
          </cell>
          <cell r="D15">
            <v>2</v>
          </cell>
        </row>
        <row r="16">
          <cell r="C16">
            <v>3</v>
          </cell>
          <cell r="D16">
            <v>3</v>
          </cell>
        </row>
        <row r="17">
          <cell r="C17">
            <v>3</v>
          </cell>
          <cell r="D17">
            <v>3</v>
          </cell>
        </row>
        <row r="18">
          <cell r="C18">
            <v>3</v>
          </cell>
          <cell r="D18">
            <v>3</v>
          </cell>
        </row>
        <row r="19">
          <cell r="C19">
            <v>3</v>
          </cell>
          <cell r="D19">
            <v>3</v>
          </cell>
        </row>
        <row r="21">
          <cell r="C21">
            <v>3</v>
          </cell>
          <cell r="D21">
            <v>3</v>
          </cell>
        </row>
        <row r="23">
          <cell r="C23">
            <v>3</v>
          </cell>
          <cell r="D23">
            <v>1</v>
          </cell>
        </row>
        <row r="24">
          <cell r="C24">
            <v>3</v>
          </cell>
          <cell r="D24">
            <v>1</v>
          </cell>
        </row>
        <row r="34">
          <cell r="C34">
            <v>2</v>
          </cell>
          <cell r="D34">
            <v>2</v>
          </cell>
        </row>
        <row r="35">
          <cell r="C35">
            <v>2</v>
          </cell>
          <cell r="D35">
            <v>1</v>
          </cell>
        </row>
        <row r="40">
          <cell r="C40">
            <v>12</v>
          </cell>
          <cell r="D40">
            <v>12</v>
          </cell>
        </row>
        <row r="42">
          <cell r="C42">
            <v>79</v>
          </cell>
          <cell r="D42">
            <v>73</v>
          </cell>
        </row>
        <row r="43">
          <cell r="C43">
            <v>79</v>
          </cell>
          <cell r="D43">
            <v>79</v>
          </cell>
        </row>
        <row r="46">
          <cell r="C46">
            <v>7</v>
          </cell>
          <cell r="D46">
            <v>7</v>
          </cell>
        </row>
        <row r="47">
          <cell r="C47">
            <v>7</v>
          </cell>
          <cell r="D47">
            <v>7</v>
          </cell>
        </row>
        <row r="49">
          <cell r="C49">
            <v>4</v>
          </cell>
          <cell r="D49">
            <v>4</v>
          </cell>
        </row>
        <row r="50">
          <cell r="C50">
            <v>4</v>
          </cell>
          <cell r="D50">
            <v>4</v>
          </cell>
        </row>
        <row r="52">
          <cell r="C52">
            <v>35</v>
          </cell>
          <cell r="D52">
            <v>35</v>
          </cell>
        </row>
        <row r="54">
          <cell r="C54">
            <v>3</v>
          </cell>
          <cell r="D54">
            <v>3</v>
          </cell>
        </row>
        <row r="58">
          <cell r="C58">
            <v>5</v>
          </cell>
          <cell r="D58">
            <v>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X158"/>
  <sheetViews>
    <sheetView view="pageBreakPreview" zoomScale="75" zoomScaleNormal="85" zoomScaleSheetLayoutView="75" workbookViewId="0">
      <pane xSplit="3" ySplit="4" topLeftCell="D113" activePane="bottomRight" state="frozen"/>
      <selection activeCell="AF32" sqref="AF32"/>
      <selection pane="topRight" activeCell="AF32" sqref="AF32"/>
      <selection pane="bottomLeft" activeCell="AF32" sqref="AF32"/>
      <selection pane="bottomRight" activeCell="X46" sqref="X46"/>
    </sheetView>
  </sheetViews>
  <sheetFormatPr defaultRowHeight="12" customHeight="1" x14ac:dyDescent="0.2"/>
  <cols>
    <col min="1" max="1" width="3" style="1" customWidth="1"/>
    <col min="2" max="2" width="25.5703125" style="5" customWidth="1"/>
    <col min="3" max="3" width="11" style="5" hidden="1" customWidth="1"/>
    <col min="4" max="4" width="6.5703125" style="5" hidden="1" customWidth="1"/>
    <col min="5" max="5" width="7.5703125" style="5" hidden="1" customWidth="1"/>
    <col min="6" max="6" width="10.7109375" style="5" hidden="1" customWidth="1"/>
    <col min="7" max="7" width="7.140625" style="171" customWidth="1"/>
    <col min="8" max="8" width="7.140625" style="167" customWidth="1"/>
    <col min="9" max="9" width="6.5703125" style="167" customWidth="1"/>
    <col min="10" max="10" width="5.7109375" style="167" customWidth="1"/>
    <col min="11" max="11" width="7" style="171" customWidth="1"/>
    <col min="12" max="12" width="8.7109375" style="167" hidden="1" customWidth="1"/>
    <col min="13" max="13" width="9.140625" style="171" customWidth="1"/>
    <col min="14" max="14" width="7.28515625" style="167" customWidth="1"/>
    <col min="15" max="15" width="6.28515625" style="167" customWidth="1"/>
    <col min="16" max="16" width="6.7109375" style="167" customWidth="1"/>
    <col min="17" max="17" width="8.5703125" style="172" customWidth="1"/>
    <col min="18" max="18" width="6.28515625" style="172" customWidth="1"/>
    <col min="19" max="19" width="6.5703125" style="173" customWidth="1"/>
    <col min="20" max="20" width="8.7109375" style="167" hidden="1" customWidth="1"/>
    <col min="21" max="21" width="7.7109375" style="167" hidden="1" customWidth="1"/>
    <col min="22" max="22" width="10" style="171" customWidth="1"/>
    <col min="23" max="23" width="7.42578125" style="167" customWidth="1"/>
    <col min="24" max="24" width="7.140625" style="167" customWidth="1"/>
    <col min="25" max="25" width="7.42578125" style="167" customWidth="1"/>
    <col min="26" max="26" width="8.7109375" style="167" hidden="1" customWidth="1"/>
    <col min="27" max="27" width="8.7109375" style="171" customWidth="1"/>
    <col min="28" max="28" width="7.7109375" style="167" customWidth="1"/>
    <col min="29" max="29" width="6.28515625" style="167" customWidth="1"/>
    <col min="30" max="30" width="5.140625" style="167" customWidth="1"/>
    <col min="31" max="31" width="7.7109375" style="167" hidden="1" customWidth="1"/>
    <col min="32" max="32" width="8.7109375" style="171" customWidth="1"/>
    <col min="33" max="33" width="6" style="167" customWidth="1"/>
    <col min="34" max="34" width="7.28515625" style="167" customWidth="1"/>
    <col min="35" max="35" width="5.5703125" style="167" customWidth="1"/>
    <col min="36" max="36" width="7.7109375" style="167" hidden="1" customWidth="1"/>
    <col min="37" max="37" width="8.5703125" style="174" customWidth="1"/>
    <col min="38" max="38" width="6.42578125" style="5" bestFit="1" customWidth="1"/>
    <col min="39" max="39" width="6.140625" style="5" customWidth="1"/>
    <col min="40" max="40" width="4.42578125" style="5" customWidth="1"/>
    <col min="41" max="41" width="7.5703125" style="5" hidden="1" customWidth="1"/>
    <col min="42" max="42" width="7" style="174" customWidth="1"/>
    <col min="43" max="43" width="6.140625" style="5" bestFit="1" customWidth="1"/>
    <col min="44" max="44" width="5.85546875" style="5" customWidth="1"/>
    <col min="45" max="45" width="4.85546875" style="5" customWidth="1"/>
    <col min="46" max="46" width="7.7109375" style="5" hidden="1" customWidth="1"/>
    <col min="47" max="47" width="6.5703125" style="174" customWidth="1"/>
    <col min="48" max="48" width="6.140625" style="5" bestFit="1" customWidth="1"/>
    <col min="49" max="49" width="5.85546875" style="5" customWidth="1"/>
    <col min="50" max="50" width="5" style="5" customWidth="1"/>
    <col min="51" max="16384" width="9.140625" style="5"/>
  </cols>
  <sheetData>
    <row r="1" spans="1:50" ht="44.25" customHeight="1" x14ac:dyDescent="0.25">
      <c r="B1" s="2"/>
      <c r="C1" s="3"/>
      <c r="D1" s="3"/>
      <c r="E1" s="209" t="s">
        <v>0</v>
      </c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10"/>
      <c r="U1" s="210"/>
      <c r="V1" s="210"/>
      <c r="W1" s="210"/>
      <c r="X1" s="210"/>
      <c r="Y1" s="210"/>
      <c r="Z1" s="3"/>
      <c r="AA1" s="3"/>
      <c r="AB1" s="3"/>
      <c r="AC1" s="3"/>
      <c r="AD1" s="3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50" ht="5.25" customHeight="1" thickBot="1" x14ac:dyDescent="0.3">
      <c r="A2" s="6"/>
      <c r="B2" s="6"/>
      <c r="C2" s="6"/>
      <c r="D2" s="6"/>
      <c r="E2" s="7"/>
      <c r="F2" s="7"/>
      <c r="G2" s="7"/>
      <c r="H2" s="7"/>
      <c r="I2" s="7"/>
      <c r="J2" s="7"/>
      <c r="K2" s="8"/>
      <c r="L2" s="7"/>
      <c r="M2" s="7"/>
      <c r="N2" s="7"/>
      <c r="O2" s="7"/>
      <c r="P2" s="7"/>
      <c r="Q2" s="9"/>
      <c r="R2" s="9"/>
      <c r="S2" s="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10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50" ht="45" customHeight="1" x14ac:dyDescent="0.2">
      <c r="A3" s="211" t="s">
        <v>1</v>
      </c>
      <c r="B3" s="213" t="s">
        <v>2</v>
      </c>
      <c r="C3" s="215" t="s">
        <v>3</v>
      </c>
      <c r="D3" s="215" t="s">
        <v>4</v>
      </c>
      <c r="E3" s="217" t="s">
        <v>5</v>
      </c>
      <c r="F3" s="218"/>
      <c r="G3" s="218"/>
      <c r="H3" s="218"/>
      <c r="I3" s="218"/>
      <c r="J3" s="218"/>
      <c r="K3" s="219"/>
      <c r="L3" s="220" t="s">
        <v>6</v>
      </c>
      <c r="M3" s="218"/>
      <c r="N3" s="218"/>
      <c r="O3" s="218"/>
      <c r="P3" s="218"/>
      <c r="Q3" s="218"/>
      <c r="R3" s="221"/>
      <c r="S3" s="219"/>
      <c r="T3" s="222" t="s">
        <v>7</v>
      </c>
      <c r="U3" s="223"/>
      <c r="V3" s="223"/>
      <c r="W3" s="223"/>
      <c r="X3" s="223"/>
      <c r="Y3" s="224"/>
      <c r="Z3" s="222" t="s">
        <v>8</v>
      </c>
      <c r="AA3" s="223"/>
      <c r="AB3" s="223"/>
      <c r="AC3" s="223"/>
      <c r="AD3" s="224"/>
      <c r="AE3" s="222" t="s">
        <v>9</v>
      </c>
      <c r="AF3" s="223"/>
      <c r="AG3" s="223"/>
      <c r="AH3" s="223"/>
      <c r="AI3" s="224"/>
      <c r="AJ3" s="222" t="s">
        <v>10</v>
      </c>
      <c r="AK3" s="223"/>
      <c r="AL3" s="223"/>
      <c r="AM3" s="223"/>
      <c r="AN3" s="224"/>
      <c r="AO3" s="222" t="s">
        <v>11</v>
      </c>
      <c r="AP3" s="223"/>
      <c r="AQ3" s="223"/>
      <c r="AR3" s="223"/>
      <c r="AS3" s="224"/>
      <c r="AT3" s="217" t="s">
        <v>12</v>
      </c>
      <c r="AU3" s="218"/>
      <c r="AV3" s="218"/>
      <c r="AW3" s="218"/>
      <c r="AX3" s="219"/>
    </row>
    <row r="4" spans="1:50" ht="45.75" customHeight="1" thickBot="1" x14ac:dyDescent="0.25">
      <c r="A4" s="212"/>
      <c r="B4" s="214"/>
      <c r="C4" s="216"/>
      <c r="D4" s="216"/>
      <c r="E4" s="11" t="s">
        <v>13</v>
      </c>
      <c r="F4" s="12" t="s">
        <v>14</v>
      </c>
      <c r="G4" s="13" t="s">
        <v>15</v>
      </c>
      <c r="H4" s="12" t="s">
        <v>16</v>
      </c>
      <c r="I4" s="12" t="s">
        <v>17</v>
      </c>
      <c r="J4" s="12" t="s">
        <v>18</v>
      </c>
      <c r="K4" s="14" t="s">
        <v>19</v>
      </c>
      <c r="L4" s="15" t="s">
        <v>13</v>
      </c>
      <c r="M4" s="13" t="s">
        <v>20</v>
      </c>
      <c r="N4" s="12" t="s">
        <v>16</v>
      </c>
      <c r="O4" s="12" t="s">
        <v>17</v>
      </c>
      <c r="P4" s="12" t="s">
        <v>18</v>
      </c>
      <c r="Q4" s="13" t="s">
        <v>21</v>
      </c>
      <c r="R4" s="13" t="s">
        <v>22</v>
      </c>
      <c r="S4" s="16" t="s">
        <v>23</v>
      </c>
      <c r="T4" s="11" t="s">
        <v>13</v>
      </c>
      <c r="U4" s="11" t="s">
        <v>14</v>
      </c>
      <c r="V4" s="13" t="s">
        <v>24</v>
      </c>
      <c r="W4" s="12" t="s">
        <v>16</v>
      </c>
      <c r="X4" s="12" t="s">
        <v>17</v>
      </c>
      <c r="Y4" s="17" t="s">
        <v>18</v>
      </c>
      <c r="Z4" s="11" t="s">
        <v>13</v>
      </c>
      <c r="AA4" s="13" t="s">
        <v>25</v>
      </c>
      <c r="AB4" s="12" t="s">
        <v>16</v>
      </c>
      <c r="AC4" s="12" t="s">
        <v>17</v>
      </c>
      <c r="AD4" s="17" t="s">
        <v>18</v>
      </c>
      <c r="AE4" s="11" t="s">
        <v>13</v>
      </c>
      <c r="AF4" s="13" t="s">
        <v>26</v>
      </c>
      <c r="AG4" s="12" t="s">
        <v>27</v>
      </c>
      <c r="AH4" s="12" t="s">
        <v>17</v>
      </c>
      <c r="AI4" s="17" t="s">
        <v>18</v>
      </c>
      <c r="AJ4" s="11" t="s">
        <v>13</v>
      </c>
      <c r="AK4" s="13" t="s">
        <v>28</v>
      </c>
      <c r="AL4" s="12" t="s">
        <v>27</v>
      </c>
      <c r="AM4" s="12" t="s">
        <v>17</v>
      </c>
      <c r="AN4" s="17" t="s">
        <v>18</v>
      </c>
      <c r="AO4" s="11" t="s">
        <v>13</v>
      </c>
      <c r="AP4" s="13" t="s">
        <v>29</v>
      </c>
      <c r="AQ4" s="12" t="s">
        <v>27</v>
      </c>
      <c r="AR4" s="12" t="s">
        <v>17</v>
      </c>
      <c r="AS4" s="17" t="s">
        <v>18</v>
      </c>
      <c r="AT4" s="11" t="s">
        <v>13</v>
      </c>
      <c r="AU4" s="13" t="s">
        <v>30</v>
      </c>
      <c r="AV4" s="12" t="s">
        <v>27</v>
      </c>
      <c r="AW4" s="12" t="s">
        <v>17</v>
      </c>
      <c r="AX4" s="17" t="s">
        <v>18</v>
      </c>
    </row>
    <row r="5" spans="1:50" s="36" customFormat="1" ht="12" customHeight="1" x14ac:dyDescent="0.2">
      <c r="A5" s="18" t="s">
        <v>31</v>
      </c>
      <c r="B5" s="19" t="s">
        <v>32</v>
      </c>
      <c r="C5" s="20">
        <v>286876</v>
      </c>
      <c r="D5" s="21">
        <v>1434.38</v>
      </c>
      <c r="E5" s="22">
        <v>1603</v>
      </c>
      <c r="F5" s="23">
        <v>245</v>
      </c>
      <c r="G5" s="24">
        <v>86.742424242424249</v>
      </c>
      <c r="H5" s="23">
        <v>1848</v>
      </c>
      <c r="I5" s="25">
        <v>0.64418076102566968</v>
      </c>
      <c r="J5" s="23" t="s">
        <v>36</v>
      </c>
      <c r="K5" s="26">
        <v>88.541666666666657</v>
      </c>
      <c r="L5" s="27">
        <v>1531.5833333333335</v>
      </c>
      <c r="M5" s="24">
        <v>83.946045600430963</v>
      </c>
      <c r="N5" s="23">
        <v>1826.5</v>
      </c>
      <c r="O5" s="25">
        <v>0.63668623377347711</v>
      </c>
      <c r="P5" s="23" t="s">
        <v>36</v>
      </c>
      <c r="Q5" s="28">
        <v>79.481341412665557</v>
      </c>
      <c r="R5" s="29" t="s">
        <v>33</v>
      </c>
      <c r="S5" s="30">
        <v>5.6172984859235608</v>
      </c>
      <c r="T5" s="22">
        <v>1570</v>
      </c>
      <c r="U5" s="27">
        <v>268</v>
      </c>
      <c r="V5" s="24">
        <v>85.418933623503818</v>
      </c>
      <c r="W5" s="23">
        <v>1838</v>
      </c>
      <c r="X5" s="25">
        <v>0.64069493439674285</v>
      </c>
      <c r="Y5" s="31" t="s">
        <v>36</v>
      </c>
      <c r="Z5" s="22">
        <v>1282</v>
      </c>
      <c r="AA5" s="24">
        <v>69.711799891245235</v>
      </c>
      <c r="AB5" s="23">
        <v>1839</v>
      </c>
      <c r="AC5" s="25">
        <v>0.64104351705963558</v>
      </c>
      <c r="AD5" s="31" t="s">
        <v>36</v>
      </c>
      <c r="AE5" s="22">
        <v>1727</v>
      </c>
      <c r="AF5" s="24">
        <v>94.526546250684191</v>
      </c>
      <c r="AG5" s="23">
        <v>1827</v>
      </c>
      <c r="AH5" s="25">
        <v>0.63686052510492341</v>
      </c>
      <c r="AI5" s="31" t="s">
        <v>36</v>
      </c>
      <c r="AJ5" s="22">
        <v>1769</v>
      </c>
      <c r="AK5" s="32">
        <v>96.825396825396822</v>
      </c>
      <c r="AL5" s="33">
        <v>1827</v>
      </c>
      <c r="AM5" s="34">
        <v>0.63686052510492341</v>
      </c>
      <c r="AN5" s="31" t="s">
        <v>36</v>
      </c>
      <c r="AO5" s="35">
        <v>1771</v>
      </c>
      <c r="AP5" s="32">
        <v>97.094298245614027</v>
      </c>
      <c r="AQ5" s="33">
        <v>1824</v>
      </c>
      <c r="AR5" s="34">
        <v>0.63581477711624534</v>
      </c>
      <c r="AS5" s="31" t="s">
        <v>36</v>
      </c>
      <c r="AT5" s="35">
        <v>1704</v>
      </c>
      <c r="AU5" s="32">
        <v>98.383371824480363</v>
      </c>
      <c r="AV5" s="33">
        <v>1732</v>
      </c>
      <c r="AW5" s="34">
        <v>0.60374517213011891</v>
      </c>
      <c r="AX5" s="31" t="s">
        <v>36</v>
      </c>
    </row>
    <row r="6" spans="1:50" s="36" customFormat="1" ht="12" customHeight="1" x14ac:dyDescent="0.2">
      <c r="A6" s="37" t="s">
        <v>34</v>
      </c>
      <c r="B6" s="38" t="s">
        <v>35</v>
      </c>
      <c r="C6" s="39">
        <v>52703</v>
      </c>
      <c r="D6" s="21">
        <v>263.51499999999999</v>
      </c>
      <c r="E6" s="22">
        <v>140</v>
      </c>
      <c r="F6" s="23">
        <v>42</v>
      </c>
      <c r="G6" s="24">
        <v>76.923076923076934</v>
      </c>
      <c r="H6" s="40">
        <v>182</v>
      </c>
      <c r="I6" s="41">
        <v>0.34533138531013419</v>
      </c>
      <c r="J6" s="23" t="s">
        <v>33</v>
      </c>
      <c r="K6" s="26">
        <v>81.512605042016801</v>
      </c>
      <c r="L6" s="42">
        <v>128.91666666666666</v>
      </c>
      <c r="M6" s="24">
        <v>71.166087084595375</v>
      </c>
      <c r="N6" s="43">
        <v>181.16666666666666</v>
      </c>
      <c r="O6" s="41">
        <v>0.34375019764845766</v>
      </c>
      <c r="P6" s="23" t="s">
        <v>33</v>
      </c>
      <c r="Q6" s="28">
        <v>77.905159726076292</v>
      </c>
      <c r="R6" s="29" t="s">
        <v>33</v>
      </c>
      <c r="S6" s="30">
        <v>-8.6503546943184411</v>
      </c>
      <c r="T6" s="22">
        <v>147</v>
      </c>
      <c r="U6" s="27">
        <v>35</v>
      </c>
      <c r="V6" s="24">
        <v>80.769230769230774</v>
      </c>
      <c r="W6" s="23">
        <v>182</v>
      </c>
      <c r="X6" s="41">
        <v>0.34533138531013419</v>
      </c>
      <c r="Y6" s="31" t="s">
        <v>33</v>
      </c>
      <c r="Z6" s="22">
        <v>85</v>
      </c>
      <c r="AA6" s="24">
        <v>46.961325966850829</v>
      </c>
      <c r="AB6" s="23">
        <v>181</v>
      </c>
      <c r="AC6" s="41">
        <v>0.34343396011612243</v>
      </c>
      <c r="AD6" s="31" t="s">
        <v>33</v>
      </c>
      <c r="AE6" s="22">
        <v>145</v>
      </c>
      <c r="AF6" s="24">
        <v>80.555555555555557</v>
      </c>
      <c r="AG6" s="23">
        <v>180</v>
      </c>
      <c r="AH6" s="41">
        <v>0.34153653492211067</v>
      </c>
      <c r="AI6" s="31" t="s">
        <v>33</v>
      </c>
      <c r="AJ6" s="22">
        <v>134</v>
      </c>
      <c r="AK6" s="32">
        <v>73.626373626373635</v>
      </c>
      <c r="AL6" s="33">
        <v>182</v>
      </c>
      <c r="AM6" s="44">
        <v>0.34533138531013419</v>
      </c>
      <c r="AN6" s="31" t="s">
        <v>33</v>
      </c>
      <c r="AO6" s="35">
        <v>165</v>
      </c>
      <c r="AP6" s="32">
        <v>91.666666666666657</v>
      </c>
      <c r="AQ6" s="33">
        <v>180</v>
      </c>
      <c r="AR6" s="44">
        <v>0.34153653492211067</v>
      </c>
      <c r="AS6" s="45" t="s">
        <v>36</v>
      </c>
      <c r="AT6" s="35">
        <v>175</v>
      </c>
      <c r="AU6" s="32">
        <v>97.222222222222214</v>
      </c>
      <c r="AV6" s="33">
        <v>180</v>
      </c>
      <c r="AW6" s="44">
        <v>0.34153653492211067</v>
      </c>
      <c r="AX6" s="31" t="s">
        <v>33</v>
      </c>
    </row>
    <row r="7" spans="1:50" s="36" customFormat="1" ht="12" customHeight="1" x14ac:dyDescent="0.2">
      <c r="A7" s="37" t="s">
        <v>37</v>
      </c>
      <c r="B7" s="38" t="s">
        <v>38</v>
      </c>
      <c r="C7" s="39">
        <v>19970</v>
      </c>
      <c r="D7" s="21">
        <v>99.85</v>
      </c>
      <c r="E7" s="22">
        <v>13</v>
      </c>
      <c r="F7" s="22">
        <v>1</v>
      </c>
      <c r="G7" s="24">
        <v>92.857142857142861</v>
      </c>
      <c r="H7" s="40">
        <v>14</v>
      </c>
      <c r="I7" s="41">
        <v>7.0105157736604903E-2</v>
      </c>
      <c r="J7" s="43" t="s">
        <v>33</v>
      </c>
      <c r="K7" s="26">
        <v>100</v>
      </c>
      <c r="L7" s="42">
        <v>10.166666666666668</v>
      </c>
      <c r="M7" s="24">
        <v>74.633699633699635</v>
      </c>
      <c r="N7" s="43">
        <v>13.666666666666668</v>
      </c>
      <c r="O7" s="41">
        <v>6.8435987314304794E-2</v>
      </c>
      <c r="P7" s="43" t="s">
        <v>33</v>
      </c>
      <c r="Q7" s="28">
        <v>100</v>
      </c>
      <c r="R7" s="46" t="s">
        <v>33</v>
      </c>
      <c r="S7" s="30">
        <v>-25.366300366300365</v>
      </c>
      <c r="T7" s="22">
        <v>11</v>
      </c>
      <c r="U7" s="27">
        <v>2</v>
      </c>
      <c r="V7" s="24">
        <v>84.615384615384613</v>
      </c>
      <c r="W7" s="23">
        <v>13</v>
      </c>
      <c r="X7" s="41">
        <v>6.5097646469704548E-2</v>
      </c>
      <c r="Y7" s="45" t="s">
        <v>33</v>
      </c>
      <c r="Z7" s="22">
        <v>7</v>
      </c>
      <c r="AA7" s="24">
        <v>50</v>
      </c>
      <c r="AB7" s="23">
        <v>14</v>
      </c>
      <c r="AC7" s="41">
        <v>7.0105157736604903E-2</v>
      </c>
      <c r="AD7" s="45" t="s">
        <v>33</v>
      </c>
      <c r="AE7" s="22">
        <v>12</v>
      </c>
      <c r="AF7" s="24">
        <v>85.714285714285708</v>
      </c>
      <c r="AG7" s="23">
        <v>14</v>
      </c>
      <c r="AH7" s="41">
        <v>7.0105157736604903E-2</v>
      </c>
      <c r="AI7" s="45" t="s">
        <v>33</v>
      </c>
      <c r="AJ7" s="22">
        <v>12</v>
      </c>
      <c r="AK7" s="32">
        <v>85.714285714285708</v>
      </c>
      <c r="AL7" s="33">
        <v>14</v>
      </c>
      <c r="AM7" s="44">
        <v>7.0105157736604903E-2</v>
      </c>
      <c r="AN7" s="45" t="s">
        <v>33</v>
      </c>
      <c r="AO7" s="35">
        <v>12</v>
      </c>
      <c r="AP7" s="32">
        <v>85.714285714285708</v>
      </c>
      <c r="AQ7" s="33">
        <v>14</v>
      </c>
      <c r="AR7" s="44">
        <v>7.0105157736604903E-2</v>
      </c>
      <c r="AS7" s="45" t="s">
        <v>33</v>
      </c>
      <c r="AT7" s="35">
        <v>14</v>
      </c>
      <c r="AU7" s="32">
        <v>100</v>
      </c>
      <c r="AV7" s="33">
        <v>14</v>
      </c>
      <c r="AW7" s="44">
        <v>7.0105157736604903E-2</v>
      </c>
      <c r="AX7" s="45" t="s">
        <v>33</v>
      </c>
    </row>
    <row r="8" spans="1:50" s="36" customFormat="1" ht="12" customHeight="1" x14ac:dyDescent="0.2">
      <c r="A8" s="37" t="s">
        <v>39</v>
      </c>
      <c r="B8" s="47" t="s">
        <v>40</v>
      </c>
      <c r="C8" s="48">
        <v>21188</v>
      </c>
      <c r="D8" s="21">
        <v>105.94</v>
      </c>
      <c r="E8" s="22">
        <v>190</v>
      </c>
      <c r="F8" s="23">
        <v>19</v>
      </c>
      <c r="G8" s="24">
        <v>90.909090909090907</v>
      </c>
      <c r="H8" s="49">
        <v>209</v>
      </c>
      <c r="I8" s="41">
        <v>0.98640740041532948</v>
      </c>
      <c r="J8" s="43" t="s">
        <v>36</v>
      </c>
      <c r="K8" s="26">
        <v>84</v>
      </c>
      <c r="L8" s="42">
        <v>183.16666666666669</v>
      </c>
      <c r="M8" s="24">
        <v>88.001883133863231</v>
      </c>
      <c r="N8" s="43">
        <v>208.08333333333331</v>
      </c>
      <c r="O8" s="41">
        <v>0.98208105216789376</v>
      </c>
      <c r="P8" s="43" t="s">
        <v>36</v>
      </c>
      <c r="Q8" s="28">
        <v>79.794191919191931</v>
      </c>
      <c r="R8" s="46" t="s">
        <v>33</v>
      </c>
      <c r="S8" s="30">
        <v>10.286075987815346</v>
      </c>
      <c r="T8" s="50">
        <v>197</v>
      </c>
      <c r="U8" s="27">
        <v>12</v>
      </c>
      <c r="V8" s="24">
        <v>94.258373205741634</v>
      </c>
      <c r="W8" s="23">
        <v>209</v>
      </c>
      <c r="X8" s="41">
        <v>0.98640740041532948</v>
      </c>
      <c r="Y8" s="45" t="s">
        <v>36</v>
      </c>
      <c r="Z8" s="22">
        <v>168</v>
      </c>
      <c r="AA8" s="24">
        <v>80.769230769230774</v>
      </c>
      <c r="AB8" s="23">
        <v>208</v>
      </c>
      <c r="AC8" s="41">
        <v>0.98168774778176326</v>
      </c>
      <c r="AD8" s="45" t="s">
        <v>36</v>
      </c>
      <c r="AE8" s="22">
        <v>195</v>
      </c>
      <c r="AF8" s="24">
        <v>93.301435406698559</v>
      </c>
      <c r="AG8" s="23">
        <v>209</v>
      </c>
      <c r="AH8" s="41">
        <v>0.98640740041532948</v>
      </c>
      <c r="AI8" s="45" t="s">
        <v>36</v>
      </c>
      <c r="AJ8" s="22">
        <v>160</v>
      </c>
      <c r="AK8" s="32">
        <v>78.048780487804876</v>
      </c>
      <c r="AL8" s="33">
        <v>205</v>
      </c>
      <c r="AM8" s="44">
        <v>0.96752878988106472</v>
      </c>
      <c r="AN8" s="45" t="s">
        <v>36</v>
      </c>
      <c r="AO8" s="35">
        <v>199</v>
      </c>
      <c r="AP8" s="32">
        <v>95.673076923076934</v>
      </c>
      <c r="AQ8" s="33">
        <v>208</v>
      </c>
      <c r="AR8" s="44">
        <v>0.98168774778176326</v>
      </c>
      <c r="AS8" s="45" t="s">
        <v>36</v>
      </c>
      <c r="AT8" s="35">
        <v>184</v>
      </c>
      <c r="AU8" s="32">
        <v>88.888888888888886</v>
      </c>
      <c r="AV8" s="33">
        <v>207</v>
      </c>
      <c r="AW8" s="44">
        <v>0.97696809514819705</v>
      </c>
      <c r="AX8" s="45" t="s">
        <v>36</v>
      </c>
    </row>
    <row r="9" spans="1:50" ht="12" customHeight="1" x14ac:dyDescent="0.2">
      <c r="A9" s="51">
        <v>1</v>
      </c>
      <c r="B9" s="52" t="s">
        <v>41</v>
      </c>
      <c r="C9" s="53">
        <v>3806</v>
      </c>
      <c r="D9" s="54">
        <v>19.03</v>
      </c>
      <c r="E9" s="55">
        <v>25</v>
      </c>
      <c r="F9" s="55">
        <v>3</v>
      </c>
      <c r="G9" s="56">
        <v>89.285714285714292</v>
      </c>
      <c r="H9" s="57">
        <v>28</v>
      </c>
      <c r="I9" s="58">
        <v>0.73568050446663169</v>
      </c>
      <c r="J9" s="59" t="s">
        <v>36</v>
      </c>
      <c r="K9" s="60">
        <v>66.666666666666657</v>
      </c>
      <c r="L9" s="61">
        <v>25.833333333333336</v>
      </c>
      <c r="M9" s="62">
        <v>92.261904761904773</v>
      </c>
      <c r="N9" s="59">
        <v>28</v>
      </c>
      <c r="O9" s="58">
        <v>0.73568050446663169</v>
      </c>
      <c r="P9" s="59" t="s">
        <v>36</v>
      </c>
      <c r="Q9" s="63">
        <v>63.888888888888872</v>
      </c>
      <c r="R9" s="64" t="s">
        <v>33</v>
      </c>
      <c r="S9" s="65">
        <v>44.409937888198826</v>
      </c>
      <c r="T9" s="66">
        <v>27</v>
      </c>
      <c r="U9" s="67">
        <v>1</v>
      </c>
      <c r="V9" s="56">
        <v>96.428571428571431</v>
      </c>
      <c r="W9" s="68">
        <v>28</v>
      </c>
      <c r="X9" s="69">
        <v>0.73568050446663169</v>
      </c>
      <c r="Y9" s="70" t="s">
        <v>36</v>
      </c>
      <c r="Z9" s="66">
        <v>25</v>
      </c>
      <c r="AA9" s="56">
        <v>89.285714285714292</v>
      </c>
      <c r="AB9" s="68">
        <v>28</v>
      </c>
      <c r="AC9" s="58">
        <v>0.73568050446663169</v>
      </c>
      <c r="AD9" s="71" t="s">
        <v>36</v>
      </c>
      <c r="AE9" s="66">
        <v>27</v>
      </c>
      <c r="AF9" s="56">
        <v>96.428571428571431</v>
      </c>
      <c r="AG9" s="68">
        <v>28</v>
      </c>
      <c r="AH9" s="69">
        <v>0.73568050446663169</v>
      </c>
      <c r="AI9" s="70" t="s">
        <v>36</v>
      </c>
      <c r="AJ9" s="66">
        <v>19</v>
      </c>
      <c r="AK9" s="72">
        <v>67.857142857142861</v>
      </c>
      <c r="AL9" s="73">
        <v>28</v>
      </c>
      <c r="AM9" s="74">
        <v>0.73568050446663169</v>
      </c>
      <c r="AN9" s="71" t="s">
        <v>36</v>
      </c>
      <c r="AO9" s="75">
        <v>28</v>
      </c>
      <c r="AP9" s="72">
        <v>100</v>
      </c>
      <c r="AQ9" s="73">
        <v>28</v>
      </c>
      <c r="AR9" s="74">
        <v>0.73568050446663169</v>
      </c>
      <c r="AS9" s="71" t="s">
        <v>36</v>
      </c>
      <c r="AT9" s="75">
        <v>28</v>
      </c>
      <c r="AU9" s="72">
        <v>100</v>
      </c>
      <c r="AV9" s="73">
        <v>28</v>
      </c>
      <c r="AW9" s="74">
        <v>0.73568050446663169</v>
      </c>
      <c r="AX9" s="71" t="s">
        <v>36</v>
      </c>
    </row>
    <row r="10" spans="1:50" ht="12" customHeight="1" x14ac:dyDescent="0.2">
      <c r="A10" s="51">
        <v>2</v>
      </c>
      <c r="B10" s="52" t="s">
        <v>42</v>
      </c>
      <c r="C10" s="53">
        <v>2921</v>
      </c>
      <c r="D10" s="54">
        <v>14.605</v>
      </c>
      <c r="E10" s="55">
        <v>3</v>
      </c>
      <c r="F10" s="55">
        <v>0</v>
      </c>
      <c r="G10" s="56">
        <v>100</v>
      </c>
      <c r="H10" s="57">
        <v>3</v>
      </c>
      <c r="I10" s="58">
        <v>0.10270455323519344</v>
      </c>
      <c r="J10" s="59" t="s">
        <v>33</v>
      </c>
      <c r="K10" s="60"/>
      <c r="L10" s="61">
        <v>3</v>
      </c>
      <c r="M10" s="62">
        <v>100</v>
      </c>
      <c r="N10" s="59">
        <v>3</v>
      </c>
      <c r="O10" s="58">
        <v>0.10270455323519344</v>
      </c>
      <c r="P10" s="59" t="s">
        <v>33</v>
      </c>
      <c r="Q10" s="63"/>
      <c r="R10" s="64"/>
      <c r="S10" s="65"/>
      <c r="T10" s="66">
        <v>3</v>
      </c>
      <c r="U10" s="67">
        <v>0</v>
      </c>
      <c r="V10" s="56">
        <v>100</v>
      </c>
      <c r="W10" s="68">
        <v>3</v>
      </c>
      <c r="X10" s="69">
        <v>0.10270455323519344</v>
      </c>
      <c r="Y10" s="70" t="s">
        <v>33</v>
      </c>
      <c r="Z10" s="66">
        <v>3</v>
      </c>
      <c r="AA10" s="56">
        <v>100</v>
      </c>
      <c r="AB10" s="68">
        <v>3</v>
      </c>
      <c r="AC10" s="58">
        <v>0.10270455323519344</v>
      </c>
      <c r="AD10" s="71" t="s">
        <v>33</v>
      </c>
      <c r="AE10" s="66">
        <v>3</v>
      </c>
      <c r="AF10" s="56">
        <v>100</v>
      </c>
      <c r="AG10" s="68">
        <v>3</v>
      </c>
      <c r="AH10" s="69">
        <v>0.10270455323519344</v>
      </c>
      <c r="AI10" s="70" t="s">
        <v>33</v>
      </c>
      <c r="AJ10" s="66">
        <v>3</v>
      </c>
      <c r="AK10" s="72">
        <v>100</v>
      </c>
      <c r="AL10" s="73">
        <v>3</v>
      </c>
      <c r="AM10" s="74">
        <v>0.10270455323519344</v>
      </c>
      <c r="AN10" s="71" t="s">
        <v>33</v>
      </c>
      <c r="AO10" s="75">
        <v>3</v>
      </c>
      <c r="AP10" s="72">
        <v>100</v>
      </c>
      <c r="AQ10" s="73">
        <v>3</v>
      </c>
      <c r="AR10" s="74">
        <v>0.10270455323519344</v>
      </c>
      <c r="AS10" s="71" t="s">
        <v>33</v>
      </c>
      <c r="AT10" s="75">
        <v>3</v>
      </c>
      <c r="AU10" s="72">
        <v>100</v>
      </c>
      <c r="AV10" s="73">
        <v>3</v>
      </c>
      <c r="AW10" s="74">
        <v>0.10270455323519344</v>
      </c>
      <c r="AX10" s="71" t="s">
        <v>33</v>
      </c>
    </row>
    <row r="11" spans="1:50" ht="12" customHeight="1" x14ac:dyDescent="0.2">
      <c r="A11" s="51">
        <v>3</v>
      </c>
      <c r="B11" s="52" t="s">
        <v>43</v>
      </c>
      <c r="C11" s="53">
        <v>1117</v>
      </c>
      <c r="D11" s="54">
        <v>5.585</v>
      </c>
      <c r="E11" s="55">
        <v>0</v>
      </c>
      <c r="F11" s="55">
        <v>0</v>
      </c>
      <c r="G11" s="56"/>
      <c r="H11" s="57"/>
      <c r="I11" s="58"/>
      <c r="J11" s="59"/>
      <c r="K11" s="60"/>
      <c r="L11" s="61"/>
      <c r="M11" s="62"/>
      <c r="N11" s="59"/>
      <c r="O11" s="58"/>
      <c r="P11" s="59"/>
      <c r="Q11" s="63"/>
      <c r="R11" s="64"/>
      <c r="S11" s="65"/>
      <c r="T11" s="66"/>
      <c r="U11" s="67"/>
      <c r="V11" s="56"/>
      <c r="W11" s="68"/>
      <c r="X11" s="76"/>
      <c r="Y11" s="70"/>
      <c r="Z11" s="66"/>
      <c r="AA11" s="56"/>
      <c r="AB11" s="68"/>
      <c r="AC11" s="77"/>
      <c r="AD11" s="71"/>
      <c r="AE11" s="66"/>
      <c r="AF11" s="56"/>
      <c r="AG11" s="68"/>
      <c r="AH11" s="76"/>
      <c r="AI11" s="70"/>
      <c r="AJ11" s="66"/>
      <c r="AK11" s="72"/>
      <c r="AL11" s="73"/>
      <c r="AM11" s="78"/>
      <c r="AN11" s="71"/>
      <c r="AO11" s="75"/>
      <c r="AP11" s="72"/>
      <c r="AQ11" s="73"/>
      <c r="AR11" s="78"/>
      <c r="AS11" s="71"/>
      <c r="AT11" s="75"/>
      <c r="AU11" s="72"/>
      <c r="AV11" s="73"/>
      <c r="AW11" s="78"/>
      <c r="AX11" s="71"/>
    </row>
    <row r="12" spans="1:50" ht="12" customHeight="1" x14ac:dyDescent="0.2">
      <c r="A12" s="51">
        <v>4</v>
      </c>
      <c r="B12" s="52" t="s">
        <v>44</v>
      </c>
      <c r="C12" s="53">
        <v>1937</v>
      </c>
      <c r="D12" s="54">
        <v>9.6850000000000005</v>
      </c>
      <c r="E12" s="55">
        <v>0</v>
      </c>
      <c r="F12" s="55">
        <v>0</v>
      </c>
      <c r="G12" s="56"/>
      <c r="H12" s="57"/>
      <c r="I12" s="58"/>
      <c r="J12" s="59"/>
      <c r="K12" s="60"/>
      <c r="L12" s="61"/>
      <c r="M12" s="62"/>
      <c r="N12" s="59"/>
      <c r="O12" s="58"/>
      <c r="P12" s="59"/>
      <c r="Q12" s="63"/>
      <c r="R12" s="64"/>
      <c r="S12" s="65"/>
      <c r="T12" s="66"/>
      <c r="U12" s="67"/>
      <c r="V12" s="56"/>
      <c r="W12" s="68"/>
      <c r="X12" s="76"/>
      <c r="Y12" s="70"/>
      <c r="Z12" s="66"/>
      <c r="AA12" s="56"/>
      <c r="AB12" s="68"/>
      <c r="AC12" s="77"/>
      <c r="AD12" s="71"/>
      <c r="AE12" s="66"/>
      <c r="AF12" s="56"/>
      <c r="AG12" s="68"/>
      <c r="AH12" s="76"/>
      <c r="AI12" s="70"/>
      <c r="AJ12" s="66"/>
      <c r="AK12" s="72"/>
      <c r="AL12" s="73"/>
      <c r="AM12" s="78"/>
      <c r="AN12" s="71"/>
      <c r="AO12" s="75"/>
      <c r="AP12" s="72"/>
      <c r="AQ12" s="73"/>
      <c r="AR12" s="78"/>
      <c r="AS12" s="71"/>
      <c r="AT12" s="75"/>
      <c r="AU12" s="72"/>
      <c r="AV12" s="73"/>
      <c r="AW12" s="78"/>
      <c r="AX12" s="71"/>
    </row>
    <row r="13" spans="1:50" ht="12" customHeight="1" x14ac:dyDescent="0.2">
      <c r="A13" s="51">
        <v>5</v>
      </c>
      <c r="B13" s="52" t="s">
        <v>45</v>
      </c>
      <c r="C13" s="53">
        <v>3815</v>
      </c>
      <c r="D13" s="54">
        <v>19.074999999999999</v>
      </c>
      <c r="E13" s="55">
        <v>0</v>
      </c>
      <c r="F13" s="55">
        <v>1</v>
      </c>
      <c r="G13" s="56">
        <v>0</v>
      </c>
      <c r="H13" s="57">
        <v>1</v>
      </c>
      <c r="I13" s="58">
        <v>2.621231979030144E-2</v>
      </c>
      <c r="J13" s="59" t="s">
        <v>33</v>
      </c>
      <c r="K13" s="60"/>
      <c r="L13" s="61">
        <v>0.5</v>
      </c>
      <c r="M13" s="62">
        <v>50</v>
      </c>
      <c r="N13" s="59">
        <v>1</v>
      </c>
      <c r="O13" s="58">
        <v>2.621231979030144E-2</v>
      </c>
      <c r="P13" s="59" t="s">
        <v>33</v>
      </c>
      <c r="Q13" s="63"/>
      <c r="R13" s="64"/>
      <c r="S13" s="65"/>
      <c r="T13" s="66">
        <v>1</v>
      </c>
      <c r="U13" s="67">
        <v>0</v>
      </c>
      <c r="V13" s="56">
        <v>100</v>
      </c>
      <c r="W13" s="68">
        <v>1</v>
      </c>
      <c r="X13" s="76">
        <v>2.621231979030144E-2</v>
      </c>
      <c r="Y13" s="70" t="s">
        <v>33</v>
      </c>
      <c r="Z13" s="66">
        <v>0</v>
      </c>
      <c r="AA13" s="56">
        <v>0</v>
      </c>
      <c r="AB13" s="68">
        <v>1</v>
      </c>
      <c r="AC13" s="77">
        <v>2.621231979030144E-2</v>
      </c>
      <c r="AD13" s="71" t="s">
        <v>33</v>
      </c>
      <c r="AE13" s="66">
        <v>0</v>
      </c>
      <c r="AF13" s="56">
        <v>0</v>
      </c>
      <c r="AG13" s="68">
        <v>1</v>
      </c>
      <c r="AH13" s="76">
        <v>2.621231979030144E-2</v>
      </c>
      <c r="AI13" s="70" t="s">
        <v>33</v>
      </c>
      <c r="AJ13" s="66">
        <v>1</v>
      </c>
      <c r="AK13" s="72">
        <v>100</v>
      </c>
      <c r="AL13" s="73">
        <v>1</v>
      </c>
      <c r="AM13" s="78">
        <v>2.621231979030144E-2</v>
      </c>
      <c r="AN13" s="71" t="s">
        <v>33</v>
      </c>
      <c r="AO13" s="75">
        <v>1</v>
      </c>
      <c r="AP13" s="72">
        <v>100</v>
      </c>
      <c r="AQ13" s="73">
        <v>1</v>
      </c>
      <c r="AR13" s="78">
        <v>2.621231979030144E-2</v>
      </c>
      <c r="AS13" s="71" t="s">
        <v>33</v>
      </c>
      <c r="AT13" s="75">
        <v>0</v>
      </c>
      <c r="AU13" s="72">
        <v>0</v>
      </c>
      <c r="AV13" s="73">
        <v>1</v>
      </c>
      <c r="AW13" s="78">
        <v>2.621231979030144E-2</v>
      </c>
      <c r="AX13" s="71" t="s">
        <v>33</v>
      </c>
    </row>
    <row r="14" spans="1:50" ht="12" customHeight="1" x14ac:dyDescent="0.2">
      <c r="A14" s="51">
        <v>6</v>
      </c>
      <c r="B14" s="52" t="s">
        <v>46</v>
      </c>
      <c r="C14" s="53">
        <v>3774</v>
      </c>
      <c r="D14" s="54">
        <v>18.87</v>
      </c>
      <c r="E14" s="55">
        <v>18</v>
      </c>
      <c r="F14" s="55">
        <v>1</v>
      </c>
      <c r="G14" s="56">
        <v>94.73684210526315</v>
      </c>
      <c r="H14" s="57">
        <v>19</v>
      </c>
      <c r="I14" s="58">
        <v>0.50344462109167998</v>
      </c>
      <c r="J14" s="59" t="s">
        <v>36</v>
      </c>
      <c r="K14" s="60">
        <v>100</v>
      </c>
      <c r="L14" s="61">
        <v>18.083333333333332</v>
      </c>
      <c r="M14" s="62">
        <v>87.280701754385959</v>
      </c>
      <c r="N14" s="59">
        <v>19</v>
      </c>
      <c r="O14" s="58">
        <v>0.50344462109167998</v>
      </c>
      <c r="P14" s="59" t="s">
        <v>36</v>
      </c>
      <c r="Q14" s="63">
        <v>50</v>
      </c>
      <c r="R14" s="64" t="s">
        <v>33</v>
      </c>
      <c r="S14" s="65">
        <v>74.561403508771917</v>
      </c>
      <c r="T14" s="66">
        <v>18</v>
      </c>
      <c r="U14" s="67">
        <v>1</v>
      </c>
      <c r="V14" s="56">
        <v>94.73684210526315</v>
      </c>
      <c r="W14" s="68">
        <v>19</v>
      </c>
      <c r="X14" s="69">
        <v>0.50344462109167998</v>
      </c>
      <c r="Y14" s="70" t="s">
        <v>36</v>
      </c>
      <c r="Z14" s="66">
        <v>18</v>
      </c>
      <c r="AA14" s="56">
        <v>94.73684210526315</v>
      </c>
      <c r="AB14" s="68">
        <v>19</v>
      </c>
      <c r="AC14" s="58">
        <v>0.50344462109167998</v>
      </c>
      <c r="AD14" s="71" t="s">
        <v>36</v>
      </c>
      <c r="AE14" s="66">
        <v>18</v>
      </c>
      <c r="AF14" s="56">
        <v>94.73684210526315</v>
      </c>
      <c r="AG14" s="68">
        <v>19</v>
      </c>
      <c r="AH14" s="69">
        <v>0.50344462109167998</v>
      </c>
      <c r="AI14" s="70" t="s">
        <v>36</v>
      </c>
      <c r="AJ14" s="66">
        <v>18</v>
      </c>
      <c r="AK14" s="72">
        <v>94.73684210526315</v>
      </c>
      <c r="AL14" s="73">
        <v>19</v>
      </c>
      <c r="AM14" s="74">
        <v>0.50344462109167998</v>
      </c>
      <c r="AN14" s="71" t="s">
        <v>36</v>
      </c>
      <c r="AO14" s="75">
        <v>18</v>
      </c>
      <c r="AP14" s="72"/>
      <c r="AQ14" s="73">
        <v>19</v>
      </c>
      <c r="AR14" s="74">
        <v>0.50344462109167998</v>
      </c>
      <c r="AS14" s="71" t="s">
        <v>36</v>
      </c>
      <c r="AT14" s="75">
        <v>19</v>
      </c>
      <c r="AU14" s="72">
        <v>100</v>
      </c>
      <c r="AV14" s="73">
        <v>19</v>
      </c>
      <c r="AW14" s="74">
        <v>0.50344462109167998</v>
      </c>
      <c r="AX14" s="71" t="s">
        <v>36</v>
      </c>
    </row>
    <row r="15" spans="1:50" ht="12" customHeight="1" x14ac:dyDescent="0.2">
      <c r="A15" s="51">
        <v>7</v>
      </c>
      <c r="B15" s="52" t="s">
        <v>47</v>
      </c>
      <c r="C15" s="53">
        <v>2016</v>
      </c>
      <c r="D15" s="54">
        <v>10.08</v>
      </c>
      <c r="E15" s="55">
        <v>10</v>
      </c>
      <c r="F15" s="55">
        <v>4</v>
      </c>
      <c r="G15" s="56">
        <v>71.428571428571431</v>
      </c>
      <c r="H15" s="57">
        <v>14</v>
      </c>
      <c r="I15" s="58">
        <v>0.69444444444444442</v>
      </c>
      <c r="J15" s="59" t="s">
        <v>36</v>
      </c>
      <c r="K15" s="60">
        <v>100</v>
      </c>
      <c r="L15" s="61">
        <v>9.5833333333333321</v>
      </c>
      <c r="M15" s="62">
        <v>68.452380952380949</v>
      </c>
      <c r="N15" s="59">
        <v>14</v>
      </c>
      <c r="O15" s="58">
        <v>0.69444444444444442</v>
      </c>
      <c r="P15" s="59" t="s">
        <v>36</v>
      </c>
      <c r="Q15" s="63">
        <v>97.916666666666671</v>
      </c>
      <c r="R15" s="64" t="s">
        <v>33</v>
      </c>
      <c r="S15" s="65">
        <v>-30.091185410334354</v>
      </c>
      <c r="T15" s="66">
        <v>11</v>
      </c>
      <c r="U15" s="67">
        <v>3</v>
      </c>
      <c r="V15" s="56">
        <v>78.571428571428569</v>
      </c>
      <c r="W15" s="68">
        <v>14</v>
      </c>
      <c r="X15" s="69">
        <v>0.69444444444444442</v>
      </c>
      <c r="Y15" s="70" t="s">
        <v>36</v>
      </c>
      <c r="Z15" s="66">
        <v>9</v>
      </c>
      <c r="AA15" s="56">
        <v>64.285714285714292</v>
      </c>
      <c r="AB15" s="68">
        <v>14</v>
      </c>
      <c r="AC15" s="58">
        <v>0.69444444444444442</v>
      </c>
      <c r="AD15" s="71" t="s">
        <v>36</v>
      </c>
      <c r="AE15" s="66">
        <v>9</v>
      </c>
      <c r="AF15" s="56">
        <v>64.285714285714292</v>
      </c>
      <c r="AG15" s="68">
        <v>14</v>
      </c>
      <c r="AH15" s="69">
        <v>0.69444444444444442</v>
      </c>
      <c r="AI15" s="70" t="s">
        <v>36</v>
      </c>
      <c r="AJ15" s="66">
        <v>9</v>
      </c>
      <c r="AK15" s="72">
        <v>64.285714285714292</v>
      </c>
      <c r="AL15" s="73">
        <v>14</v>
      </c>
      <c r="AM15" s="74">
        <v>0.69444444444444442</v>
      </c>
      <c r="AN15" s="71" t="s">
        <v>36</v>
      </c>
      <c r="AO15" s="75">
        <v>12</v>
      </c>
      <c r="AP15" s="72">
        <v>85.714285714285708</v>
      </c>
      <c r="AQ15" s="73">
        <v>14</v>
      </c>
      <c r="AR15" s="74">
        <v>0.69444444444444442</v>
      </c>
      <c r="AS15" s="71" t="s">
        <v>36</v>
      </c>
      <c r="AT15" s="75">
        <v>5</v>
      </c>
      <c r="AU15" s="72">
        <v>35.714285714285715</v>
      </c>
      <c r="AV15" s="73">
        <v>14</v>
      </c>
      <c r="AW15" s="74">
        <v>0.69444444444444442</v>
      </c>
      <c r="AX15" s="71" t="s">
        <v>36</v>
      </c>
    </row>
    <row r="16" spans="1:50" ht="12" customHeight="1" x14ac:dyDescent="0.2">
      <c r="A16" s="51">
        <v>8</v>
      </c>
      <c r="B16" s="79" t="s">
        <v>48</v>
      </c>
      <c r="C16" s="53">
        <v>1802</v>
      </c>
      <c r="D16" s="54">
        <v>9.01</v>
      </c>
      <c r="E16" s="55">
        <v>1</v>
      </c>
      <c r="F16" s="55">
        <v>1</v>
      </c>
      <c r="G16" s="56">
        <v>50</v>
      </c>
      <c r="H16" s="57">
        <v>2</v>
      </c>
      <c r="I16" s="58">
        <v>0.11098779134295228</v>
      </c>
      <c r="J16" s="59" t="s">
        <v>33</v>
      </c>
      <c r="K16" s="60">
        <v>100</v>
      </c>
      <c r="L16" s="61">
        <v>1.1666666666666665</v>
      </c>
      <c r="M16" s="62">
        <v>58.333333333333336</v>
      </c>
      <c r="N16" s="59">
        <v>2</v>
      </c>
      <c r="O16" s="58">
        <v>0.11098779134295228</v>
      </c>
      <c r="P16" s="59" t="s">
        <v>33</v>
      </c>
      <c r="Q16" s="63">
        <v>95.833333333333343</v>
      </c>
      <c r="R16" s="64" t="s">
        <v>33</v>
      </c>
      <c r="S16" s="65">
        <v>-39.130434782608702</v>
      </c>
      <c r="T16" s="66">
        <v>2</v>
      </c>
      <c r="U16" s="67">
        <v>0</v>
      </c>
      <c r="V16" s="56">
        <v>100</v>
      </c>
      <c r="W16" s="68">
        <v>2</v>
      </c>
      <c r="X16" s="69">
        <v>0.11098779134295228</v>
      </c>
      <c r="Y16" s="70" t="s">
        <v>33</v>
      </c>
      <c r="Z16" s="66">
        <v>0</v>
      </c>
      <c r="AA16" s="56">
        <v>0</v>
      </c>
      <c r="AB16" s="68">
        <v>2</v>
      </c>
      <c r="AC16" s="58">
        <v>0.11098779134295228</v>
      </c>
      <c r="AD16" s="71" t="s">
        <v>33</v>
      </c>
      <c r="AE16" s="66">
        <v>2</v>
      </c>
      <c r="AF16" s="56">
        <v>100</v>
      </c>
      <c r="AG16" s="68">
        <v>2</v>
      </c>
      <c r="AH16" s="69">
        <v>0.11098779134295228</v>
      </c>
      <c r="AI16" s="70" t="s">
        <v>33</v>
      </c>
      <c r="AJ16" s="66">
        <v>0</v>
      </c>
      <c r="AK16" s="72">
        <v>0</v>
      </c>
      <c r="AL16" s="73">
        <v>2</v>
      </c>
      <c r="AM16" s="74">
        <v>0.11098779134295228</v>
      </c>
      <c r="AN16" s="71" t="s">
        <v>33</v>
      </c>
      <c r="AO16" s="75">
        <v>2</v>
      </c>
      <c r="AP16" s="72">
        <v>100</v>
      </c>
      <c r="AQ16" s="73">
        <v>2</v>
      </c>
      <c r="AR16" s="74">
        <v>0.11098779134295228</v>
      </c>
      <c r="AS16" s="71" t="s">
        <v>33</v>
      </c>
      <c r="AT16" s="75">
        <v>2</v>
      </c>
      <c r="AU16" s="72">
        <v>100</v>
      </c>
      <c r="AV16" s="73">
        <v>2</v>
      </c>
      <c r="AW16" s="74">
        <v>0.11098779134295228</v>
      </c>
      <c r="AX16" s="71" t="s">
        <v>33</v>
      </c>
    </row>
    <row r="17" spans="1:50" s="36" customFormat="1" ht="12" customHeight="1" x14ac:dyDescent="0.2">
      <c r="A17" s="37" t="s">
        <v>49</v>
      </c>
      <c r="B17" s="80" t="s">
        <v>50</v>
      </c>
      <c r="C17" s="48">
        <v>20476</v>
      </c>
      <c r="D17" s="21">
        <v>102.38</v>
      </c>
      <c r="E17" s="22">
        <v>7</v>
      </c>
      <c r="F17" s="22">
        <v>0</v>
      </c>
      <c r="G17" s="24">
        <v>100</v>
      </c>
      <c r="H17" s="49">
        <v>7</v>
      </c>
      <c r="I17" s="81">
        <v>3.4186364524321153E-2</v>
      </c>
      <c r="J17" s="43" t="s">
        <v>33</v>
      </c>
      <c r="K17" s="26">
        <v>100</v>
      </c>
      <c r="L17" s="42">
        <v>4.833333333333333</v>
      </c>
      <c r="M17" s="24">
        <v>69.047619047619051</v>
      </c>
      <c r="N17" s="43">
        <v>7</v>
      </c>
      <c r="O17" s="81">
        <v>3.4186364524321153E-2</v>
      </c>
      <c r="P17" s="43" t="s">
        <v>33</v>
      </c>
      <c r="Q17" s="28">
        <v>100</v>
      </c>
      <c r="R17" s="46" t="s">
        <v>33</v>
      </c>
      <c r="S17" s="65">
        <v>-30.952380952380953</v>
      </c>
      <c r="T17" s="22">
        <v>6</v>
      </c>
      <c r="U17" s="22">
        <v>1</v>
      </c>
      <c r="V17" s="24">
        <v>85.714285714285708</v>
      </c>
      <c r="W17" s="23">
        <v>7</v>
      </c>
      <c r="X17" s="81">
        <v>3.4186364524321153E-2</v>
      </c>
      <c r="Y17" s="45" t="s">
        <v>33</v>
      </c>
      <c r="Z17" s="22">
        <v>2</v>
      </c>
      <c r="AA17" s="24">
        <v>28.571428571428569</v>
      </c>
      <c r="AB17" s="82">
        <v>7</v>
      </c>
      <c r="AC17" s="81">
        <v>3.4186364524321153E-2</v>
      </c>
      <c r="AD17" s="45" t="s">
        <v>33</v>
      </c>
      <c r="AE17" s="83">
        <v>7</v>
      </c>
      <c r="AF17" s="24">
        <v>100</v>
      </c>
      <c r="AG17" s="23">
        <v>7</v>
      </c>
      <c r="AH17" s="81">
        <v>3.4186364524321153E-2</v>
      </c>
      <c r="AI17" s="45" t="s">
        <v>33</v>
      </c>
      <c r="AJ17" s="83">
        <v>5</v>
      </c>
      <c r="AK17" s="32">
        <v>71.428571428571431</v>
      </c>
      <c r="AL17" s="33">
        <v>7</v>
      </c>
      <c r="AM17" s="84">
        <v>3.4186364524321153E-2</v>
      </c>
      <c r="AN17" s="45" t="s">
        <v>33</v>
      </c>
      <c r="AO17" s="35">
        <v>7</v>
      </c>
      <c r="AP17" s="32">
        <v>100</v>
      </c>
      <c r="AQ17" s="33">
        <v>7</v>
      </c>
      <c r="AR17" s="84">
        <v>3.4186364524321153E-2</v>
      </c>
      <c r="AS17" s="45" t="s">
        <v>33</v>
      </c>
      <c r="AT17" s="35">
        <v>7</v>
      </c>
      <c r="AU17" s="32">
        <v>100</v>
      </c>
      <c r="AV17" s="33">
        <v>7</v>
      </c>
      <c r="AW17" s="84">
        <v>3.4186364524321153E-2</v>
      </c>
      <c r="AX17" s="45" t="s">
        <v>33</v>
      </c>
    </row>
    <row r="18" spans="1:50" ht="12" customHeight="1" x14ac:dyDescent="0.2">
      <c r="A18" s="51">
        <v>1</v>
      </c>
      <c r="B18" s="52" t="s">
        <v>51</v>
      </c>
      <c r="C18" s="53">
        <v>3915</v>
      </c>
      <c r="D18" s="54">
        <v>19.574999999999999</v>
      </c>
      <c r="E18" s="66">
        <v>0</v>
      </c>
      <c r="F18" s="66">
        <v>0</v>
      </c>
      <c r="G18" s="56"/>
      <c r="H18" s="57"/>
      <c r="I18" s="69"/>
      <c r="J18" s="85"/>
      <c r="K18" s="60"/>
      <c r="L18" s="86"/>
      <c r="M18" s="56"/>
      <c r="N18" s="85"/>
      <c r="O18" s="69"/>
      <c r="P18" s="85"/>
      <c r="Q18" s="87"/>
      <c r="R18" s="88"/>
      <c r="S18" s="65"/>
      <c r="T18" s="66"/>
      <c r="U18" s="66"/>
      <c r="V18" s="56"/>
      <c r="W18" s="89"/>
      <c r="X18" s="90"/>
      <c r="Y18" s="71"/>
      <c r="Z18" s="66"/>
      <c r="AA18" s="62"/>
      <c r="AB18" s="68"/>
      <c r="AC18" s="59"/>
      <c r="AD18" s="71"/>
      <c r="AE18" s="66"/>
      <c r="AF18" s="62"/>
      <c r="AG18" s="89"/>
      <c r="AH18" s="59"/>
      <c r="AI18" s="71"/>
      <c r="AJ18" s="66"/>
      <c r="AK18" s="72"/>
      <c r="AL18" s="73"/>
      <c r="AM18" s="91"/>
      <c r="AN18" s="71"/>
      <c r="AO18" s="75"/>
      <c r="AP18" s="72"/>
      <c r="AQ18" s="73"/>
      <c r="AR18" s="92"/>
      <c r="AS18" s="71"/>
      <c r="AT18" s="75"/>
      <c r="AU18" s="72"/>
      <c r="AV18" s="73"/>
      <c r="AW18" s="74"/>
      <c r="AX18" s="71"/>
    </row>
    <row r="19" spans="1:50" ht="12" customHeight="1" x14ac:dyDescent="0.2">
      <c r="A19" s="51">
        <v>2</v>
      </c>
      <c r="B19" s="52" t="s">
        <v>52</v>
      </c>
      <c r="C19" s="53">
        <v>2707</v>
      </c>
      <c r="D19" s="54">
        <v>13.535</v>
      </c>
      <c r="E19" s="66">
        <v>2</v>
      </c>
      <c r="F19" s="66">
        <v>0</v>
      </c>
      <c r="G19" s="56">
        <v>100</v>
      </c>
      <c r="H19" s="57">
        <v>2</v>
      </c>
      <c r="I19" s="69">
        <v>7.3882526782415955E-2</v>
      </c>
      <c r="J19" s="85" t="s">
        <v>33</v>
      </c>
      <c r="K19" s="60"/>
      <c r="L19" s="86">
        <v>1.25</v>
      </c>
      <c r="M19" s="56">
        <v>62.5</v>
      </c>
      <c r="N19" s="85">
        <v>2</v>
      </c>
      <c r="O19" s="69">
        <v>7.3882526782415955E-2</v>
      </c>
      <c r="P19" s="85" t="s">
        <v>33</v>
      </c>
      <c r="Q19" s="87"/>
      <c r="R19" s="88"/>
      <c r="S19" s="65"/>
      <c r="T19" s="66">
        <v>2</v>
      </c>
      <c r="U19" s="66">
        <v>0</v>
      </c>
      <c r="V19" s="56">
        <v>100</v>
      </c>
      <c r="W19" s="89">
        <v>2</v>
      </c>
      <c r="X19" s="58">
        <v>7.3882526782415955E-2</v>
      </c>
      <c r="Y19" s="71" t="s">
        <v>33</v>
      </c>
      <c r="Z19" s="66">
        <v>0</v>
      </c>
      <c r="AA19" s="62">
        <v>0</v>
      </c>
      <c r="AB19" s="68">
        <v>2</v>
      </c>
      <c r="AC19" s="58">
        <v>7.3882526782415955E-2</v>
      </c>
      <c r="AD19" s="71" t="s">
        <v>33</v>
      </c>
      <c r="AE19" s="66">
        <v>2</v>
      </c>
      <c r="AF19" s="62">
        <v>100</v>
      </c>
      <c r="AG19" s="89">
        <v>2</v>
      </c>
      <c r="AH19" s="58">
        <v>7.3882526782415955E-2</v>
      </c>
      <c r="AI19" s="71" t="s">
        <v>33</v>
      </c>
      <c r="AJ19" s="66">
        <v>1</v>
      </c>
      <c r="AK19" s="72">
        <v>50</v>
      </c>
      <c r="AL19" s="73">
        <v>2</v>
      </c>
      <c r="AM19" s="74">
        <v>7.3882526782415955E-2</v>
      </c>
      <c r="AN19" s="71" t="s">
        <v>33</v>
      </c>
      <c r="AO19" s="75">
        <v>2</v>
      </c>
      <c r="AP19" s="72">
        <v>100</v>
      </c>
      <c r="AQ19" s="73">
        <v>2</v>
      </c>
      <c r="AR19" s="74">
        <v>7.3882526782415955E-2</v>
      </c>
      <c r="AS19" s="71" t="s">
        <v>33</v>
      </c>
      <c r="AT19" s="75">
        <v>2</v>
      </c>
      <c r="AU19" s="72">
        <v>100</v>
      </c>
      <c r="AV19" s="73">
        <v>2</v>
      </c>
      <c r="AW19" s="74">
        <v>7.3882526782415955E-2</v>
      </c>
      <c r="AX19" s="71" t="s">
        <v>33</v>
      </c>
    </row>
    <row r="20" spans="1:50" ht="12" customHeight="1" x14ac:dyDescent="0.2">
      <c r="A20" s="51">
        <v>3</v>
      </c>
      <c r="B20" s="52" t="s">
        <v>53</v>
      </c>
      <c r="C20" s="53">
        <v>1344</v>
      </c>
      <c r="D20" s="54">
        <v>6.72</v>
      </c>
      <c r="E20" s="66">
        <v>0</v>
      </c>
      <c r="F20" s="66">
        <v>0</v>
      </c>
      <c r="G20" s="56"/>
      <c r="H20" s="57"/>
      <c r="I20" s="69"/>
      <c r="J20" s="85"/>
      <c r="K20" s="60"/>
      <c r="L20" s="86"/>
      <c r="M20" s="56"/>
      <c r="N20" s="85"/>
      <c r="O20" s="69"/>
      <c r="P20" s="85"/>
      <c r="Q20" s="87"/>
      <c r="R20" s="88"/>
      <c r="S20" s="65"/>
      <c r="T20" s="66"/>
      <c r="U20" s="66"/>
      <c r="V20" s="56"/>
      <c r="W20" s="89"/>
      <c r="X20" s="90"/>
      <c r="Y20" s="71"/>
      <c r="Z20" s="66"/>
      <c r="AA20" s="62"/>
      <c r="AB20" s="68"/>
      <c r="AC20" s="59"/>
      <c r="AD20" s="71"/>
      <c r="AE20" s="66"/>
      <c r="AF20" s="62"/>
      <c r="AG20" s="89"/>
      <c r="AH20" s="59"/>
      <c r="AI20" s="71"/>
      <c r="AJ20" s="66"/>
      <c r="AK20" s="72"/>
      <c r="AL20" s="73"/>
      <c r="AM20" s="91"/>
      <c r="AN20" s="71"/>
      <c r="AO20" s="75"/>
      <c r="AP20" s="72"/>
      <c r="AQ20" s="73"/>
      <c r="AR20" s="92"/>
      <c r="AS20" s="71"/>
      <c r="AT20" s="75"/>
      <c r="AU20" s="72"/>
      <c r="AV20" s="73"/>
      <c r="AW20" s="74"/>
      <c r="AX20" s="71"/>
    </row>
    <row r="21" spans="1:50" ht="12" customHeight="1" x14ac:dyDescent="0.2">
      <c r="A21" s="51">
        <v>4</v>
      </c>
      <c r="B21" s="52" t="s">
        <v>54</v>
      </c>
      <c r="C21" s="53">
        <v>1628</v>
      </c>
      <c r="D21" s="54">
        <v>8.14</v>
      </c>
      <c r="E21" s="66">
        <v>0</v>
      </c>
      <c r="F21" s="66">
        <v>0</v>
      </c>
      <c r="G21" s="56"/>
      <c r="H21" s="57"/>
      <c r="I21" s="69"/>
      <c r="J21" s="85"/>
      <c r="K21" s="60"/>
      <c r="L21" s="86"/>
      <c r="M21" s="56"/>
      <c r="N21" s="85"/>
      <c r="O21" s="69"/>
      <c r="P21" s="85"/>
      <c r="Q21" s="87"/>
      <c r="R21" s="88"/>
      <c r="S21" s="65"/>
      <c r="T21" s="66"/>
      <c r="U21" s="66"/>
      <c r="V21" s="56"/>
      <c r="W21" s="89"/>
      <c r="X21" s="90"/>
      <c r="Y21" s="71"/>
      <c r="Z21" s="66"/>
      <c r="AA21" s="62"/>
      <c r="AB21" s="68"/>
      <c r="AC21" s="59"/>
      <c r="AD21" s="71"/>
      <c r="AE21" s="66"/>
      <c r="AF21" s="62"/>
      <c r="AG21" s="89"/>
      <c r="AH21" s="59"/>
      <c r="AI21" s="71"/>
      <c r="AJ21" s="66"/>
      <c r="AK21" s="72"/>
      <c r="AL21" s="73"/>
      <c r="AM21" s="91"/>
      <c r="AN21" s="71"/>
      <c r="AO21" s="75"/>
      <c r="AP21" s="72"/>
      <c r="AQ21" s="73"/>
      <c r="AR21" s="92"/>
      <c r="AS21" s="71"/>
      <c r="AT21" s="75"/>
      <c r="AU21" s="72"/>
      <c r="AV21" s="73"/>
      <c r="AW21" s="74"/>
      <c r="AX21" s="71"/>
    </row>
    <row r="22" spans="1:50" ht="12" customHeight="1" x14ac:dyDescent="0.2">
      <c r="A22" s="51">
        <v>5</v>
      </c>
      <c r="B22" s="52" t="s">
        <v>55</v>
      </c>
      <c r="C22" s="53">
        <v>1626</v>
      </c>
      <c r="D22" s="54">
        <v>8.1300000000000008</v>
      </c>
      <c r="E22" s="66">
        <v>0</v>
      </c>
      <c r="F22" s="66">
        <v>0</v>
      </c>
      <c r="G22" s="56"/>
      <c r="H22" s="57"/>
      <c r="I22" s="69"/>
      <c r="J22" s="85"/>
      <c r="K22" s="60"/>
      <c r="L22" s="86"/>
      <c r="M22" s="56"/>
      <c r="N22" s="85"/>
      <c r="O22" s="69"/>
      <c r="P22" s="85"/>
      <c r="Q22" s="87"/>
      <c r="R22" s="88"/>
      <c r="S22" s="65"/>
      <c r="T22" s="66"/>
      <c r="U22" s="66"/>
      <c r="V22" s="56"/>
      <c r="W22" s="89"/>
      <c r="X22" s="90"/>
      <c r="Y22" s="71"/>
      <c r="Z22" s="66"/>
      <c r="AA22" s="62"/>
      <c r="AB22" s="68"/>
      <c r="AC22" s="59"/>
      <c r="AD22" s="71"/>
      <c r="AE22" s="66"/>
      <c r="AF22" s="62"/>
      <c r="AG22" s="89"/>
      <c r="AH22" s="59"/>
      <c r="AI22" s="71"/>
      <c r="AJ22" s="66"/>
      <c r="AK22" s="72"/>
      <c r="AL22" s="73"/>
      <c r="AM22" s="91"/>
      <c r="AN22" s="71"/>
      <c r="AO22" s="75"/>
      <c r="AP22" s="72"/>
      <c r="AQ22" s="73"/>
      <c r="AR22" s="92"/>
      <c r="AS22" s="71"/>
      <c r="AT22" s="75"/>
      <c r="AU22" s="72"/>
      <c r="AV22" s="73"/>
      <c r="AW22" s="74"/>
      <c r="AX22" s="71"/>
    </row>
    <row r="23" spans="1:50" ht="12" customHeight="1" x14ac:dyDescent="0.2">
      <c r="A23" s="51">
        <v>6</v>
      </c>
      <c r="B23" s="52" t="s">
        <v>56</v>
      </c>
      <c r="C23" s="53">
        <v>2352</v>
      </c>
      <c r="D23" s="54">
        <v>11.76</v>
      </c>
      <c r="E23" s="66">
        <v>0</v>
      </c>
      <c r="F23" s="66">
        <v>0</v>
      </c>
      <c r="G23" s="56"/>
      <c r="H23" s="57"/>
      <c r="I23" s="69"/>
      <c r="J23" s="85"/>
      <c r="K23" s="60"/>
      <c r="L23" s="86"/>
      <c r="M23" s="56"/>
      <c r="N23" s="85"/>
      <c r="O23" s="69"/>
      <c r="P23" s="85"/>
      <c r="Q23" s="87"/>
      <c r="R23" s="88"/>
      <c r="S23" s="65"/>
      <c r="T23" s="66"/>
      <c r="U23" s="66"/>
      <c r="V23" s="56"/>
      <c r="W23" s="89"/>
      <c r="X23" s="90"/>
      <c r="Y23" s="71"/>
      <c r="Z23" s="66"/>
      <c r="AA23" s="62"/>
      <c r="AB23" s="68"/>
      <c r="AC23" s="59"/>
      <c r="AD23" s="71"/>
      <c r="AE23" s="66"/>
      <c r="AF23" s="62"/>
      <c r="AG23" s="89"/>
      <c r="AH23" s="59"/>
      <c r="AI23" s="71"/>
      <c r="AJ23" s="66"/>
      <c r="AK23" s="72"/>
      <c r="AL23" s="73"/>
      <c r="AM23" s="91"/>
      <c r="AN23" s="71"/>
      <c r="AO23" s="75"/>
      <c r="AP23" s="72"/>
      <c r="AQ23" s="73"/>
      <c r="AR23" s="92"/>
      <c r="AS23" s="71"/>
      <c r="AT23" s="75"/>
      <c r="AU23" s="72"/>
      <c r="AV23" s="73"/>
      <c r="AW23" s="74"/>
      <c r="AX23" s="71"/>
    </row>
    <row r="24" spans="1:50" ht="12" customHeight="1" x14ac:dyDescent="0.2">
      <c r="A24" s="51">
        <v>7</v>
      </c>
      <c r="B24" s="52" t="s">
        <v>57</v>
      </c>
      <c r="C24" s="53">
        <v>1809</v>
      </c>
      <c r="D24" s="54">
        <v>9.0449999999999999</v>
      </c>
      <c r="E24" s="66">
        <v>1</v>
      </c>
      <c r="F24" s="66">
        <v>0</v>
      </c>
      <c r="G24" s="56">
        <v>100</v>
      </c>
      <c r="H24" s="57">
        <v>1</v>
      </c>
      <c r="I24" s="69">
        <v>5.5279159756771695E-2</v>
      </c>
      <c r="J24" s="85" t="s">
        <v>33</v>
      </c>
      <c r="K24" s="60"/>
      <c r="L24" s="86">
        <v>0.66666666666666663</v>
      </c>
      <c r="M24" s="56">
        <v>66.666666666666671</v>
      </c>
      <c r="N24" s="85">
        <v>1</v>
      </c>
      <c r="O24" s="69">
        <v>5.5279159756771695E-2</v>
      </c>
      <c r="P24" s="85" t="s">
        <v>33</v>
      </c>
      <c r="Q24" s="87"/>
      <c r="R24" s="88"/>
      <c r="S24" s="65"/>
      <c r="T24" s="66">
        <v>1</v>
      </c>
      <c r="U24" s="66">
        <v>0</v>
      </c>
      <c r="V24" s="56">
        <v>100</v>
      </c>
      <c r="W24" s="89">
        <v>1</v>
      </c>
      <c r="X24" s="58">
        <v>5.5279159756771695E-2</v>
      </c>
      <c r="Y24" s="71" t="s">
        <v>33</v>
      </c>
      <c r="Z24" s="66">
        <v>0</v>
      </c>
      <c r="AA24" s="62">
        <v>0</v>
      </c>
      <c r="AB24" s="68">
        <v>1</v>
      </c>
      <c r="AC24" s="59">
        <v>5.5279159756771695E-2</v>
      </c>
      <c r="AD24" s="71" t="s">
        <v>33</v>
      </c>
      <c r="AE24" s="66">
        <v>1</v>
      </c>
      <c r="AF24" s="62">
        <v>100</v>
      </c>
      <c r="AG24" s="89">
        <v>1</v>
      </c>
      <c r="AH24" s="59">
        <v>5.5279159756771695E-2</v>
      </c>
      <c r="AI24" s="71" t="s">
        <v>33</v>
      </c>
      <c r="AJ24" s="66">
        <v>1</v>
      </c>
      <c r="AK24" s="72">
        <v>100</v>
      </c>
      <c r="AL24" s="73">
        <v>1</v>
      </c>
      <c r="AM24" s="74">
        <v>5.5279159756771695E-2</v>
      </c>
      <c r="AN24" s="71" t="s">
        <v>33</v>
      </c>
      <c r="AO24" s="75">
        <v>1</v>
      </c>
      <c r="AP24" s="72">
        <v>100</v>
      </c>
      <c r="AQ24" s="73">
        <v>1</v>
      </c>
      <c r="AR24" s="92">
        <v>5.5279159756771695E-2</v>
      </c>
      <c r="AS24" s="71" t="s">
        <v>33</v>
      </c>
      <c r="AT24" s="75">
        <v>1</v>
      </c>
      <c r="AU24" s="72">
        <v>100</v>
      </c>
      <c r="AV24" s="73">
        <v>1</v>
      </c>
      <c r="AW24" s="74">
        <v>5.5279159756771695E-2</v>
      </c>
      <c r="AX24" s="71" t="s">
        <v>33</v>
      </c>
    </row>
    <row r="25" spans="1:50" ht="12" customHeight="1" x14ac:dyDescent="0.2">
      <c r="A25" s="51">
        <v>8</v>
      </c>
      <c r="B25" s="52" t="s">
        <v>58</v>
      </c>
      <c r="C25" s="53">
        <v>2196</v>
      </c>
      <c r="D25" s="54">
        <v>10.98</v>
      </c>
      <c r="E25" s="66">
        <v>0</v>
      </c>
      <c r="F25" s="66">
        <v>0</v>
      </c>
      <c r="G25" s="56"/>
      <c r="H25" s="57"/>
      <c r="I25" s="69"/>
      <c r="J25" s="85"/>
      <c r="K25" s="60"/>
      <c r="L25" s="86"/>
      <c r="M25" s="56"/>
      <c r="N25" s="85"/>
      <c r="O25" s="69"/>
      <c r="P25" s="85"/>
      <c r="Q25" s="87"/>
      <c r="R25" s="88"/>
      <c r="S25" s="65"/>
      <c r="T25" s="66"/>
      <c r="U25" s="66"/>
      <c r="V25" s="56"/>
      <c r="W25" s="89"/>
      <c r="X25" s="90"/>
      <c r="Y25" s="71"/>
      <c r="Z25" s="66"/>
      <c r="AA25" s="62"/>
      <c r="AB25" s="68"/>
      <c r="AC25" s="59"/>
      <c r="AD25" s="71"/>
      <c r="AE25" s="66"/>
      <c r="AF25" s="62"/>
      <c r="AG25" s="89"/>
      <c r="AH25" s="59"/>
      <c r="AI25" s="71"/>
      <c r="AJ25" s="66"/>
      <c r="AK25" s="72"/>
      <c r="AL25" s="73"/>
      <c r="AM25" s="91"/>
      <c r="AN25" s="71"/>
      <c r="AO25" s="75"/>
      <c r="AP25" s="72"/>
      <c r="AQ25" s="73"/>
      <c r="AR25" s="92"/>
      <c r="AS25" s="71"/>
      <c r="AT25" s="75"/>
      <c r="AU25" s="72"/>
      <c r="AV25" s="73"/>
      <c r="AW25" s="74"/>
      <c r="AX25" s="71"/>
    </row>
    <row r="26" spans="1:50" ht="12" customHeight="1" x14ac:dyDescent="0.2">
      <c r="A26" s="51">
        <v>9</v>
      </c>
      <c r="B26" s="52" t="s">
        <v>59</v>
      </c>
      <c r="C26" s="53">
        <v>1605</v>
      </c>
      <c r="D26" s="54">
        <v>8.0250000000000004</v>
      </c>
      <c r="E26" s="66">
        <v>0</v>
      </c>
      <c r="F26" s="66">
        <v>0</v>
      </c>
      <c r="G26" s="56"/>
      <c r="H26" s="57"/>
      <c r="I26" s="69"/>
      <c r="J26" s="85"/>
      <c r="K26" s="60"/>
      <c r="L26" s="86"/>
      <c r="M26" s="56"/>
      <c r="N26" s="85"/>
      <c r="O26" s="69"/>
      <c r="P26" s="85"/>
      <c r="Q26" s="87"/>
      <c r="R26" s="88"/>
      <c r="S26" s="65"/>
      <c r="T26" s="66"/>
      <c r="U26" s="66"/>
      <c r="V26" s="56"/>
      <c r="W26" s="89"/>
      <c r="X26" s="90"/>
      <c r="Y26" s="71"/>
      <c r="Z26" s="66"/>
      <c r="AA26" s="62"/>
      <c r="AB26" s="68"/>
      <c r="AC26" s="59"/>
      <c r="AD26" s="71"/>
      <c r="AE26" s="66"/>
      <c r="AF26" s="62"/>
      <c r="AG26" s="89"/>
      <c r="AH26" s="59"/>
      <c r="AI26" s="71"/>
      <c r="AJ26" s="66"/>
      <c r="AK26" s="72"/>
      <c r="AL26" s="73"/>
      <c r="AM26" s="91"/>
      <c r="AN26" s="71"/>
      <c r="AO26" s="75"/>
      <c r="AP26" s="72"/>
      <c r="AQ26" s="73"/>
      <c r="AR26" s="92"/>
      <c r="AS26" s="71"/>
      <c r="AT26" s="75"/>
      <c r="AU26" s="72"/>
      <c r="AV26" s="73"/>
      <c r="AW26" s="74"/>
      <c r="AX26" s="71"/>
    </row>
    <row r="27" spans="1:50" ht="12" customHeight="1" x14ac:dyDescent="0.2">
      <c r="A27" s="51">
        <v>10</v>
      </c>
      <c r="B27" s="52" t="s">
        <v>60</v>
      </c>
      <c r="C27" s="53">
        <v>1294</v>
      </c>
      <c r="D27" s="54">
        <v>6.47</v>
      </c>
      <c r="E27" s="66">
        <v>1</v>
      </c>
      <c r="F27" s="66">
        <v>0</v>
      </c>
      <c r="G27" s="56">
        <v>100</v>
      </c>
      <c r="H27" s="57">
        <v>1</v>
      </c>
      <c r="I27" s="69">
        <v>7.7279752704791344E-2</v>
      </c>
      <c r="J27" s="85" t="s">
        <v>33</v>
      </c>
      <c r="K27" s="60"/>
      <c r="L27" s="86">
        <v>0.33333333333333331</v>
      </c>
      <c r="M27" s="56">
        <v>33.333333333333336</v>
      </c>
      <c r="N27" s="85">
        <v>1</v>
      </c>
      <c r="O27" s="69">
        <v>7.7279752704791344E-2</v>
      </c>
      <c r="P27" s="85" t="s">
        <v>33</v>
      </c>
      <c r="Q27" s="87"/>
      <c r="R27" s="88"/>
      <c r="S27" s="65"/>
      <c r="T27" s="66">
        <v>0</v>
      </c>
      <c r="U27" s="66">
        <v>1</v>
      </c>
      <c r="V27" s="56">
        <v>0</v>
      </c>
      <c r="W27" s="89">
        <v>1</v>
      </c>
      <c r="X27" s="58">
        <v>7.7279752704791344E-2</v>
      </c>
      <c r="Y27" s="71" t="s">
        <v>33</v>
      </c>
      <c r="Z27" s="66">
        <v>0</v>
      </c>
      <c r="AA27" s="62">
        <v>0</v>
      </c>
      <c r="AB27" s="68">
        <v>1</v>
      </c>
      <c r="AC27" s="59">
        <v>7.7279752704791344E-2</v>
      </c>
      <c r="AD27" s="71" t="s">
        <v>33</v>
      </c>
      <c r="AE27" s="66">
        <v>1</v>
      </c>
      <c r="AF27" s="62">
        <v>100</v>
      </c>
      <c r="AG27" s="89">
        <v>1</v>
      </c>
      <c r="AH27" s="59">
        <v>7.7279752704791344E-2</v>
      </c>
      <c r="AI27" s="71" t="s">
        <v>33</v>
      </c>
      <c r="AJ27" s="66">
        <v>1</v>
      </c>
      <c r="AK27" s="72">
        <v>100</v>
      </c>
      <c r="AL27" s="73">
        <v>1</v>
      </c>
      <c r="AM27" s="74">
        <v>7.7279752704791344E-2</v>
      </c>
      <c r="AN27" s="71" t="s">
        <v>33</v>
      </c>
      <c r="AO27" s="75">
        <v>1</v>
      </c>
      <c r="AP27" s="72">
        <v>100</v>
      </c>
      <c r="AQ27" s="73">
        <v>1</v>
      </c>
      <c r="AR27" s="92">
        <v>7.7279752704791344E-2</v>
      </c>
      <c r="AS27" s="71" t="s">
        <v>33</v>
      </c>
      <c r="AT27" s="75">
        <v>1</v>
      </c>
      <c r="AU27" s="72">
        <v>100</v>
      </c>
      <c r="AV27" s="73">
        <v>1</v>
      </c>
      <c r="AW27" s="74">
        <v>7.7279752704791344E-2</v>
      </c>
      <c r="AX27" s="71" t="s">
        <v>33</v>
      </c>
    </row>
    <row r="28" spans="1:50" s="36" customFormat="1" ht="12" customHeight="1" x14ac:dyDescent="0.2">
      <c r="A28" s="37" t="s">
        <v>61</v>
      </c>
      <c r="B28" s="80" t="s">
        <v>62</v>
      </c>
      <c r="C28" s="48">
        <v>39920</v>
      </c>
      <c r="D28" s="21">
        <v>199.6</v>
      </c>
      <c r="E28" s="22">
        <v>160</v>
      </c>
      <c r="F28" s="22">
        <v>2</v>
      </c>
      <c r="G28" s="24">
        <v>98.76543209876543</v>
      </c>
      <c r="H28" s="49">
        <v>162</v>
      </c>
      <c r="I28" s="41">
        <v>0.405811623246493</v>
      </c>
      <c r="J28" s="43" t="s">
        <v>33</v>
      </c>
      <c r="K28" s="26">
        <v>98.969072164948457</v>
      </c>
      <c r="L28" s="42">
        <v>149.5</v>
      </c>
      <c r="M28" s="24">
        <v>92.283950617283949</v>
      </c>
      <c r="N28" s="43">
        <v>162</v>
      </c>
      <c r="O28" s="41">
        <v>0.405811623246493</v>
      </c>
      <c r="P28" s="43" t="s">
        <v>33</v>
      </c>
      <c r="Q28" s="28">
        <v>89.651511609786496</v>
      </c>
      <c r="R28" s="46" t="s">
        <v>33</v>
      </c>
      <c r="S28" s="65">
        <v>2.9363018651099804</v>
      </c>
      <c r="T28" s="22">
        <v>152</v>
      </c>
      <c r="U28" s="22">
        <v>10</v>
      </c>
      <c r="V28" s="24">
        <v>93.827160493827151</v>
      </c>
      <c r="W28" s="23">
        <v>162</v>
      </c>
      <c r="X28" s="41">
        <v>0.405811623246493</v>
      </c>
      <c r="Y28" s="45" t="s">
        <v>33</v>
      </c>
      <c r="Z28" s="22">
        <v>141</v>
      </c>
      <c r="AA28" s="24">
        <v>87.037037037037038</v>
      </c>
      <c r="AB28" s="82">
        <v>162</v>
      </c>
      <c r="AC28" s="41">
        <v>0.405811623246493</v>
      </c>
      <c r="AD28" s="45" t="s">
        <v>33</v>
      </c>
      <c r="AE28" s="22">
        <v>159</v>
      </c>
      <c r="AF28" s="24">
        <v>98.148148148148152</v>
      </c>
      <c r="AG28" s="23">
        <v>162</v>
      </c>
      <c r="AH28" s="41">
        <v>0.405811623246493</v>
      </c>
      <c r="AI28" s="45" t="s">
        <v>33</v>
      </c>
      <c r="AJ28" s="83">
        <v>148</v>
      </c>
      <c r="AK28" s="32">
        <v>91.358024691358025</v>
      </c>
      <c r="AL28" s="33">
        <v>162</v>
      </c>
      <c r="AM28" s="44">
        <v>0.405811623246493</v>
      </c>
      <c r="AN28" s="45" t="s">
        <v>33</v>
      </c>
      <c r="AO28" s="35">
        <v>155</v>
      </c>
      <c r="AP28" s="32">
        <v>95.679012345679013</v>
      </c>
      <c r="AQ28" s="33">
        <v>162</v>
      </c>
      <c r="AR28" s="44">
        <v>0.405811623246493</v>
      </c>
      <c r="AS28" s="45" t="s">
        <v>33</v>
      </c>
      <c r="AT28" s="35">
        <v>160</v>
      </c>
      <c r="AU28" s="32">
        <v>98.76543209876543</v>
      </c>
      <c r="AV28" s="33">
        <v>162</v>
      </c>
      <c r="AW28" s="44">
        <v>0.405811623246493</v>
      </c>
      <c r="AX28" s="45" t="s">
        <v>33</v>
      </c>
    </row>
    <row r="29" spans="1:50" ht="12" customHeight="1" x14ac:dyDescent="0.2">
      <c r="A29" s="51">
        <v>1</v>
      </c>
      <c r="B29" s="93" t="s">
        <v>63</v>
      </c>
      <c r="C29" s="94">
        <v>11295</v>
      </c>
      <c r="D29" s="54">
        <v>56.475000000000001</v>
      </c>
      <c r="E29" s="66">
        <v>3</v>
      </c>
      <c r="F29" s="66">
        <v>0</v>
      </c>
      <c r="G29" s="56">
        <v>100</v>
      </c>
      <c r="H29" s="57">
        <v>3</v>
      </c>
      <c r="I29" s="76">
        <v>2.6560424966799469E-2</v>
      </c>
      <c r="J29" s="85" t="s">
        <v>33</v>
      </c>
      <c r="K29" s="60">
        <v>100</v>
      </c>
      <c r="L29" s="61">
        <v>2.25</v>
      </c>
      <c r="M29" s="62">
        <v>74.999999999999986</v>
      </c>
      <c r="N29" s="59">
        <v>3</v>
      </c>
      <c r="O29" s="77">
        <v>2.6560424966799469E-2</v>
      </c>
      <c r="P29" s="59" t="s">
        <v>33</v>
      </c>
      <c r="Q29" s="63">
        <v>100</v>
      </c>
      <c r="R29" s="64" t="s">
        <v>33</v>
      </c>
      <c r="S29" s="65">
        <v>-25.000000000000011</v>
      </c>
      <c r="T29" s="66">
        <v>2</v>
      </c>
      <c r="U29" s="67">
        <v>1</v>
      </c>
      <c r="V29" s="56">
        <v>66.666666666666657</v>
      </c>
      <c r="W29" s="68">
        <v>3</v>
      </c>
      <c r="X29" s="77">
        <v>2.6560424966799469E-2</v>
      </c>
      <c r="Y29" s="71" t="s">
        <v>33</v>
      </c>
      <c r="Z29" s="66">
        <v>2</v>
      </c>
      <c r="AA29" s="56">
        <v>66.666666666666657</v>
      </c>
      <c r="AB29" s="68">
        <v>3</v>
      </c>
      <c r="AC29" s="77">
        <v>2.6560424966799469E-2</v>
      </c>
      <c r="AD29" s="71" t="s">
        <v>33</v>
      </c>
      <c r="AE29" s="55">
        <v>3</v>
      </c>
      <c r="AF29" s="56">
        <v>100</v>
      </c>
      <c r="AG29" s="89">
        <v>3</v>
      </c>
      <c r="AH29" s="58">
        <v>2.6560424966799469E-2</v>
      </c>
      <c r="AI29" s="71" t="s">
        <v>33</v>
      </c>
      <c r="AJ29" s="66">
        <v>2</v>
      </c>
      <c r="AK29" s="72">
        <v>66.666666666666657</v>
      </c>
      <c r="AL29" s="73">
        <v>3</v>
      </c>
      <c r="AM29" s="74">
        <v>2.6560424966799469E-2</v>
      </c>
      <c r="AN29" s="71" t="s">
        <v>33</v>
      </c>
      <c r="AO29" s="75">
        <v>3</v>
      </c>
      <c r="AP29" s="72">
        <v>100</v>
      </c>
      <c r="AQ29" s="73">
        <v>3</v>
      </c>
      <c r="AR29" s="74">
        <v>2.6560424966799469E-2</v>
      </c>
      <c r="AS29" s="71" t="s">
        <v>33</v>
      </c>
      <c r="AT29" s="75">
        <v>3</v>
      </c>
      <c r="AU29" s="72">
        <v>100</v>
      </c>
      <c r="AV29" s="73">
        <v>3</v>
      </c>
      <c r="AW29" s="78">
        <v>2.6560424966799469E-2</v>
      </c>
      <c r="AX29" s="71" t="s">
        <v>33</v>
      </c>
    </row>
    <row r="30" spans="1:50" ht="12" customHeight="1" x14ac:dyDescent="0.2">
      <c r="A30" s="51">
        <v>2</v>
      </c>
      <c r="B30" s="93" t="s">
        <v>64</v>
      </c>
      <c r="C30" s="94">
        <v>9175</v>
      </c>
      <c r="D30" s="54">
        <v>45.875</v>
      </c>
      <c r="E30" s="66">
        <v>4</v>
      </c>
      <c r="F30" s="66">
        <v>0</v>
      </c>
      <c r="G30" s="56">
        <v>100</v>
      </c>
      <c r="H30" s="57">
        <v>4</v>
      </c>
      <c r="I30" s="76">
        <v>4.3596730245231606E-2</v>
      </c>
      <c r="J30" s="85" t="s">
        <v>33</v>
      </c>
      <c r="K30" s="60">
        <v>100</v>
      </c>
      <c r="L30" s="61">
        <v>4</v>
      </c>
      <c r="M30" s="62">
        <v>100</v>
      </c>
      <c r="N30" s="59">
        <v>4</v>
      </c>
      <c r="O30" s="77">
        <v>4.3596730245231606E-2</v>
      </c>
      <c r="P30" s="59" t="s">
        <v>33</v>
      </c>
      <c r="Q30" s="63">
        <v>100</v>
      </c>
      <c r="R30" s="64" t="s">
        <v>33</v>
      </c>
      <c r="S30" s="95">
        <v>0</v>
      </c>
      <c r="T30" s="66">
        <v>4</v>
      </c>
      <c r="U30" s="67">
        <v>0</v>
      </c>
      <c r="V30" s="56">
        <v>100</v>
      </c>
      <c r="W30" s="68">
        <v>4</v>
      </c>
      <c r="X30" s="77">
        <v>4.3596730245231606E-2</v>
      </c>
      <c r="Y30" s="71" t="s">
        <v>33</v>
      </c>
      <c r="Z30" s="66">
        <v>4</v>
      </c>
      <c r="AA30" s="56">
        <v>100</v>
      </c>
      <c r="AB30" s="68">
        <v>4</v>
      </c>
      <c r="AC30" s="77">
        <v>4.3596730245231606E-2</v>
      </c>
      <c r="AD30" s="71" t="s">
        <v>33</v>
      </c>
      <c r="AE30" s="55">
        <v>4</v>
      </c>
      <c r="AF30" s="56">
        <v>100</v>
      </c>
      <c r="AG30" s="89">
        <v>4</v>
      </c>
      <c r="AH30" s="58">
        <v>4.3596730245231606E-2</v>
      </c>
      <c r="AI30" s="71" t="s">
        <v>33</v>
      </c>
      <c r="AJ30" s="66">
        <v>4</v>
      </c>
      <c r="AK30" s="72">
        <v>100</v>
      </c>
      <c r="AL30" s="73">
        <v>4</v>
      </c>
      <c r="AM30" s="74">
        <v>4.3596730245231606E-2</v>
      </c>
      <c r="AN30" s="71" t="s">
        <v>33</v>
      </c>
      <c r="AO30" s="75">
        <v>4</v>
      </c>
      <c r="AP30" s="72">
        <v>100</v>
      </c>
      <c r="AQ30" s="73">
        <v>4</v>
      </c>
      <c r="AR30" s="74">
        <v>4.3596730245231606E-2</v>
      </c>
      <c r="AS30" s="71" t="s">
        <v>33</v>
      </c>
      <c r="AT30" s="75">
        <v>4</v>
      </c>
      <c r="AU30" s="72">
        <v>100</v>
      </c>
      <c r="AV30" s="73">
        <v>4</v>
      </c>
      <c r="AW30" s="78">
        <v>4.3596730245231606E-2</v>
      </c>
      <c r="AX30" s="71" t="s">
        <v>33</v>
      </c>
    </row>
    <row r="31" spans="1:50" ht="12" customHeight="1" x14ac:dyDescent="0.2">
      <c r="A31" s="51">
        <v>3</v>
      </c>
      <c r="B31" s="93" t="s">
        <v>65</v>
      </c>
      <c r="C31" s="94">
        <v>4209</v>
      </c>
      <c r="D31" s="54">
        <v>21.045000000000002</v>
      </c>
      <c r="E31" s="66">
        <v>11</v>
      </c>
      <c r="F31" s="66">
        <v>0</v>
      </c>
      <c r="G31" s="56">
        <v>100</v>
      </c>
      <c r="H31" s="57">
        <v>11</v>
      </c>
      <c r="I31" s="69">
        <v>0.26134473746733189</v>
      </c>
      <c r="J31" s="85" t="s">
        <v>33</v>
      </c>
      <c r="K31" s="60">
        <v>100</v>
      </c>
      <c r="L31" s="61">
        <v>6.5</v>
      </c>
      <c r="M31" s="62">
        <v>59.090909090909093</v>
      </c>
      <c r="N31" s="59">
        <v>11</v>
      </c>
      <c r="O31" s="58">
        <v>0.26134473746733189</v>
      </c>
      <c r="P31" s="59" t="s">
        <v>33</v>
      </c>
      <c r="Q31" s="63">
        <v>96.15384615384616</v>
      </c>
      <c r="R31" s="64" t="s">
        <v>33</v>
      </c>
      <c r="S31" s="95">
        <v>-38.545454545454547</v>
      </c>
      <c r="T31" s="66">
        <v>7</v>
      </c>
      <c r="U31" s="67">
        <v>4</v>
      </c>
      <c r="V31" s="56">
        <v>63.636363636363633</v>
      </c>
      <c r="W31" s="68">
        <v>11</v>
      </c>
      <c r="X31" s="58">
        <v>0.26134473746733189</v>
      </c>
      <c r="Y31" s="71" t="s">
        <v>33</v>
      </c>
      <c r="Z31" s="66">
        <v>5</v>
      </c>
      <c r="AA31" s="56">
        <v>45.454545454545453</v>
      </c>
      <c r="AB31" s="68">
        <v>11</v>
      </c>
      <c r="AC31" s="58">
        <v>0.26134473746733189</v>
      </c>
      <c r="AD31" s="71" t="s">
        <v>33</v>
      </c>
      <c r="AE31" s="55">
        <v>10</v>
      </c>
      <c r="AF31" s="56">
        <v>90.909090909090907</v>
      </c>
      <c r="AG31" s="89">
        <v>11</v>
      </c>
      <c r="AH31" s="58">
        <v>0.26134473746733189</v>
      </c>
      <c r="AI31" s="71" t="s">
        <v>33</v>
      </c>
      <c r="AJ31" s="66">
        <v>4</v>
      </c>
      <c r="AK31" s="72">
        <v>36.363636363636367</v>
      </c>
      <c r="AL31" s="73">
        <v>11</v>
      </c>
      <c r="AM31" s="74">
        <v>0.26134473746733189</v>
      </c>
      <c r="AN31" s="71" t="s">
        <v>33</v>
      </c>
      <c r="AO31" s="75">
        <v>5</v>
      </c>
      <c r="AP31" s="72">
        <v>45.454545454545453</v>
      </c>
      <c r="AQ31" s="73">
        <v>11</v>
      </c>
      <c r="AR31" s="74">
        <v>0.26134473746733189</v>
      </c>
      <c r="AS31" s="71" t="s">
        <v>33</v>
      </c>
      <c r="AT31" s="75">
        <v>11</v>
      </c>
      <c r="AU31" s="72">
        <v>100</v>
      </c>
      <c r="AV31" s="73">
        <v>11</v>
      </c>
      <c r="AW31" s="74">
        <v>0.26134473746733189</v>
      </c>
      <c r="AX31" s="71" t="s">
        <v>33</v>
      </c>
    </row>
    <row r="32" spans="1:50" ht="12" customHeight="1" x14ac:dyDescent="0.2">
      <c r="A32" s="51">
        <v>4</v>
      </c>
      <c r="B32" s="93" t="s">
        <v>66</v>
      </c>
      <c r="C32" s="94">
        <v>1697</v>
      </c>
      <c r="D32" s="54">
        <v>8.4849999999999994</v>
      </c>
      <c r="E32" s="66">
        <v>26</v>
      </c>
      <c r="F32" s="66">
        <v>0</v>
      </c>
      <c r="G32" s="56">
        <v>100</v>
      </c>
      <c r="H32" s="57">
        <v>26</v>
      </c>
      <c r="I32" s="69">
        <v>1.5321154979375369</v>
      </c>
      <c r="J32" s="85" t="s">
        <v>36</v>
      </c>
      <c r="K32" s="60">
        <v>100</v>
      </c>
      <c r="L32" s="61">
        <v>25</v>
      </c>
      <c r="M32" s="62">
        <v>96.15384615384616</v>
      </c>
      <c r="N32" s="59">
        <v>26</v>
      </c>
      <c r="O32" s="58">
        <v>1.5321154979375369</v>
      </c>
      <c r="P32" s="59" t="s">
        <v>36</v>
      </c>
      <c r="Q32" s="63">
        <v>96.296296296296305</v>
      </c>
      <c r="R32" s="64" t="s">
        <v>36</v>
      </c>
      <c r="S32" s="95">
        <v>-0.14792899408284654</v>
      </c>
      <c r="T32" s="66">
        <v>26</v>
      </c>
      <c r="U32" s="67">
        <v>0</v>
      </c>
      <c r="V32" s="56">
        <v>100</v>
      </c>
      <c r="W32" s="68">
        <v>26</v>
      </c>
      <c r="X32" s="58">
        <v>1.5321154979375369</v>
      </c>
      <c r="Y32" s="71" t="s">
        <v>36</v>
      </c>
      <c r="Z32" s="66">
        <v>23</v>
      </c>
      <c r="AA32" s="56">
        <v>88.461538461538453</v>
      </c>
      <c r="AB32" s="68">
        <v>26</v>
      </c>
      <c r="AC32" s="58">
        <v>1.5321154979375369</v>
      </c>
      <c r="AD32" s="71" t="s">
        <v>36</v>
      </c>
      <c r="AE32" s="55">
        <v>26</v>
      </c>
      <c r="AF32" s="56">
        <v>100</v>
      </c>
      <c r="AG32" s="89">
        <v>26</v>
      </c>
      <c r="AH32" s="58">
        <v>1.5321154979375369</v>
      </c>
      <c r="AI32" s="71" t="s">
        <v>36</v>
      </c>
      <c r="AJ32" s="66">
        <v>26</v>
      </c>
      <c r="AK32" s="72">
        <v>100</v>
      </c>
      <c r="AL32" s="73">
        <v>26</v>
      </c>
      <c r="AM32" s="74">
        <v>1.5321154979375369</v>
      </c>
      <c r="AN32" s="71" t="s">
        <v>36</v>
      </c>
      <c r="AO32" s="75">
        <v>26</v>
      </c>
      <c r="AP32" s="72">
        <v>100</v>
      </c>
      <c r="AQ32" s="73">
        <v>26</v>
      </c>
      <c r="AR32" s="74">
        <v>1.5321154979375369</v>
      </c>
      <c r="AS32" s="71" t="s">
        <v>36</v>
      </c>
      <c r="AT32" s="75">
        <v>26</v>
      </c>
      <c r="AU32" s="72">
        <v>100</v>
      </c>
      <c r="AV32" s="73">
        <v>26</v>
      </c>
      <c r="AW32" s="74">
        <v>1.5321154979375369</v>
      </c>
      <c r="AX32" s="71" t="s">
        <v>36</v>
      </c>
    </row>
    <row r="33" spans="1:50" ht="12" customHeight="1" x14ac:dyDescent="0.2">
      <c r="A33" s="51">
        <v>5</v>
      </c>
      <c r="B33" s="93" t="s">
        <v>67</v>
      </c>
      <c r="C33" s="94">
        <v>1612</v>
      </c>
      <c r="D33" s="54">
        <v>8.06</v>
      </c>
      <c r="E33" s="66">
        <v>24</v>
      </c>
      <c r="F33" s="66">
        <v>0</v>
      </c>
      <c r="G33" s="56">
        <v>100</v>
      </c>
      <c r="H33" s="57">
        <v>24</v>
      </c>
      <c r="I33" s="69">
        <v>1.4888337468982631</v>
      </c>
      <c r="J33" s="85" t="s">
        <v>36</v>
      </c>
      <c r="K33" s="60">
        <v>100</v>
      </c>
      <c r="L33" s="61">
        <v>24</v>
      </c>
      <c r="M33" s="62">
        <v>100</v>
      </c>
      <c r="N33" s="59">
        <v>24</v>
      </c>
      <c r="O33" s="58">
        <v>1.4888337468982631</v>
      </c>
      <c r="P33" s="59" t="s">
        <v>36</v>
      </c>
      <c r="Q33" s="63">
        <v>83.333333333333343</v>
      </c>
      <c r="R33" s="64" t="s">
        <v>33</v>
      </c>
      <c r="S33" s="95">
        <v>19.999999999999996</v>
      </c>
      <c r="T33" s="66">
        <v>24</v>
      </c>
      <c r="U33" s="67">
        <v>0</v>
      </c>
      <c r="V33" s="56">
        <v>100</v>
      </c>
      <c r="W33" s="68">
        <v>24</v>
      </c>
      <c r="X33" s="58">
        <v>1.4888337468982631</v>
      </c>
      <c r="Y33" s="71" t="s">
        <v>36</v>
      </c>
      <c r="Z33" s="66">
        <v>24</v>
      </c>
      <c r="AA33" s="56">
        <v>100</v>
      </c>
      <c r="AB33" s="68">
        <v>24</v>
      </c>
      <c r="AC33" s="58">
        <v>1.4888337468982631</v>
      </c>
      <c r="AD33" s="71" t="s">
        <v>36</v>
      </c>
      <c r="AE33" s="55">
        <v>24</v>
      </c>
      <c r="AF33" s="56">
        <v>100</v>
      </c>
      <c r="AG33" s="89">
        <v>24</v>
      </c>
      <c r="AH33" s="58">
        <v>1.4888337468982631</v>
      </c>
      <c r="AI33" s="71" t="s">
        <v>36</v>
      </c>
      <c r="AJ33" s="66">
        <v>24</v>
      </c>
      <c r="AK33" s="72">
        <v>100</v>
      </c>
      <c r="AL33" s="73">
        <v>24</v>
      </c>
      <c r="AM33" s="74">
        <v>1.4888337468982631</v>
      </c>
      <c r="AN33" s="71" t="s">
        <v>36</v>
      </c>
      <c r="AO33" s="75">
        <v>24</v>
      </c>
      <c r="AP33" s="72">
        <v>100</v>
      </c>
      <c r="AQ33" s="73">
        <v>24</v>
      </c>
      <c r="AR33" s="74">
        <v>1.4888337468982631</v>
      </c>
      <c r="AS33" s="71" t="s">
        <v>36</v>
      </c>
      <c r="AT33" s="75">
        <v>24</v>
      </c>
      <c r="AU33" s="72">
        <v>100</v>
      </c>
      <c r="AV33" s="73">
        <v>24</v>
      </c>
      <c r="AW33" s="74">
        <v>1.4888337468982631</v>
      </c>
      <c r="AX33" s="71" t="s">
        <v>36</v>
      </c>
    </row>
    <row r="34" spans="1:50" ht="12" customHeight="1" x14ac:dyDescent="0.2">
      <c r="A34" s="51">
        <v>6</v>
      </c>
      <c r="B34" s="93" t="s">
        <v>68</v>
      </c>
      <c r="C34" s="94">
        <v>1718</v>
      </c>
      <c r="D34" s="54">
        <v>8.59</v>
      </c>
      <c r="E34" s="66">
        <v>10</v>
      </c>
      <c r="F34" s="66">
        <v>0</v>
      </c>
      <c r="G34" s="56">
        <v>100</v>
      </c>
      <c r="H34" s="57">
        <v>10</v>
      </c>
      <c r="I34" s="69">
        <v>0.58207217694994184</v>
      </c>
      <c r="J34" s="85" t="s">
        <v>36</v>
      </c>
      <c r="K34" s="60">
        <v>100</v>
      </c>
      <c r="L34" s="61">
        <v>9.75</v>
      </c>
      <c r="M34" s="62">
        <v>97.5</v>
      </c>
      <c r="N34" s="59">
        <v>10</v>
      </c>
      <c r="O34" s="58">
        <v>0.58207217694994184</v>
      </c>
      <c r="P34" s="59" t="s">
        <v>36</v>
      </c>
      <c r="Q34" s="63">
        <v>100</v>
      </c>
      <c r="R34" s="64" t="s">
        <v>33</v>
      </c>
      <c r="S34" s="95">
        <v>-2.5000000000000022</v>
      </c>
      <c r="T34" s="66">
        <v>10</v>
      </c>
      <c r="U34" s="67">
        <v>0</v>
      </c>
      <c r="V34" s="56">
        <v>100</v>
      </c>
      <c r="W34" s="68">
        <v>10</v>
      </c>
      <c r="X34" s="58">
        <v>0.58207217694994184</v>
      </c>
      <c r="Y34" s="71" t="s">
        <v>36</v>
      </c>
      <c r="Z34" s="66">
        <v>10</v>
      </c>
      <c r="AA34" s="56">
        <v>100</v>
      </c>
      <c r="AB34" s="68">
        <v>10</v>
      </c>
      <c r="AC34" s="58">
        <v>0.58207217694994184</v>
      </c>
      <c r="AD34" s="71" t="s">
        <v>36</v>
      </c>
      <c r="AE34" s="55">
        <v>10</v>
      </c>
      <c r="AF34" s="56">
        <v>100</v>
      </c>
      <c r="AG34" s="89">
        <v>10</v>
      </c>
      <c r="AH34" s="58">
        <v>0.58207217694994184</v>
      </c>
      <c r="AI34" s="71" t="s">
        <v>36</v>
      </c>
      <c r="AJ34" s="66">
        <v>10</v>
      </c>
      <c r="AK34" s="72">
        <v>100</v>
      </c>
      <c r="AL34" s="73">
        <v>10</v>
      </c>
      <c r="AM34" s="74">
        <v>0.58207217694994184</v>
      </c>
      <c r="AN34" s="71" t="s">
        <v>36</v>
      </c>
      <c r="AO34" s="75">
        <v>9</v>
      </c>
      <c r="AP34" s="72">
        <v>90</v>
      </c>
      <c r="AQ34" s="73">
        <v>10</v>
      </c>
      <c r="AR34" s="74">
        <v>0.58207217694994184</v>
      </c>
      <c r="AS34" s="71" t="s">
        <v>36</v>
      </c>
      <c r="AT34" s="75">
        <v>8</v>
      </c>
      <c r="AU34" s="72">
        <v>80</v>
      </c>
      <c r="AV34" s="73">
        <v>10</v>
      </c>
      <c r="AW34" s="74">
        <v>0.58207217694994184</v>
      </c>
      <c r="AX34" s="71" t="s">
        <v>36</v>
      </c>
    </row>
    <row r="35" spans="1:50" ht="12" customHeight="1" x14ac:dyDescent="0.2">
      <c r="A35" s="51">
        <v>7</v>
      </c>
      <c r="B35" s="93" t="s">
        <v>69</v>
      </c>
      <c r="C35" s="94">
        <v>3087</v>
      </c>
      <c r="D35" s="54">
        <v>15.435</v>
      </c>
      <c r="E35" s="66">
        <v>27</v>
      </c>
      <c r="F35" s="66">
        <v>1</v>
      </c>
      <c r="G35" s="56">
        <v>96.428571428571431</v>
      </c>
      <c r="H35" s="57">
        <v>28</v>
      </c>
      <c r="I35" s="69">
        <v>0.90702947845804993</v>
      </c>
      <c r="J35" s="85" t="s">
        <v>36</v>
      </c>
      <c r="K35" s="60">
        <v>100</v>
      </c>
      <c r="L35" s="61">
        <v>26.25</v>
      </c>
      <c r="M35" s="62">
        <v>93.75</v>
      </c>
      <c r="N35" s="59">
        <v>28</v>
      </c>
      <c r="O35" s="58">
        <v>0.90702947845804993</v>
      </c>
      <c r="P35" s="59" t="s">
        <v>36</v>
      </c>
      <c r="Q35" s="63">
        <v>93.115942028985515</v>
      </c>
      <c r="R35" s="64" t="s">
        <v>36</v>
      </c>
      <c r="S35" s="95">
        <v>0.6809338521400754</v>
      </c>
      <c r="T35" s="66">
        <v>28</v>
      </c>
      <c r="U35" s="67">
        <v>0</v>
      </c>
      <c r="V35" s="56">
        <v>100</v>
      </c>
      <c r="W35" s="68">
        <v>28</v>
      </c>
      <c r="X35" s="58">
        <v>0.90702947845804993</v>
      </c>
      <c r="Y35" s="71" t="s">
        <v>36</v>
      </c>
      <c r="Z35" s="66">
        <v>23</v>
      </c>
      <c r="AA35" s="56">
        <v>82.142857142857139</v>
      </c>
      <c r="AB35" s="68">
        <v>28</v>
      </c>
      <c r="AC35" s="58">
        <v>0.90702947845804993</v>
      </c>
      <c r="AD35" s="71" t="s">
        <v>36</v>
      </c>
      <c r="AE35" s="55">
        <v>28</v>
      </c>
      <c r="AF35" s="56">
        <v>100</v>
      </c>
      <c r="AG35" s="89">
        <v>28</v>
      </c>
      <c r="AH35" s="58">
        <v>0.90702947845804993</v>
      </c>
      <c r="AI35" s="71" t="s">
        <v>36</v>
      </c>
      <c r="AJ35" s="66">
        <v>27</v>
      </c>
      <c r="AK35" s="72">
        <v>96.428571428571431</v>
      </c>
      <c r="AL35" s="73">
        <v>28</v>
      </c>
      <c r="AM35" s="74">
        <v>0.90702947845804993</v>
      </c>
      <c r="AN35" s="71" t="s">
        <v>36</v>
      </c>
      <c r="AO35" s="75">
        <v>28</v>
      </c>
      <c r="AP35" s="72">
        <v>100</v>
      </c>
      <c r="AQ35" s="73">
        <v>28</v>
      </c>
      <c r="AR35" s="74">
        <v>0.90702947845804993</v>
      </c>
      <c r="AS35" s="71" t="s">
        <v>36</v>
      </c>
      <c r="AT35" s="75">
        <v>28</v>
      </c>
      <c r="AU35" s="72">
        <v>100</v>
      </c>
      <c r="AV35" s="73">
        <v>28</v>
      </c>
      <c r="AW35" s="74">
        <v>0.90702947845804993</v>
      </c>
      <c r="AX35" s="71" t="s">
        <v>36</v>
      </c>
    </row>
    <row r="36" spans="1:50" ht="12" customHeight="1" x14ac:dyDescent="0.2">
      <c r="A36" s="51">
        <v>8</v>
      </c>
      <c r="B36" s="93" t="s">
        <v>70</v>
      </c>
      <c r="C36" s="94">
        <v>3643</v>
      </c>
      <c r="D36" s="54">
        <v>18.215</v>
      </c>
      <c r="E36" s="66">
        <v>19</v>
      </c>
      <c r="F36" s="66">
        <v>0</v>
      </c>
      <c r="G36" s="56">
        <v>100</v>
      </c>
      <c r="H36" s="57">
        <v>19</v>
      </c>
      <c r="I36" s="69">
        <v>0.52154817458138902</v>
      </c>
      <c r="J36" s="85" t="s">
        <v>36</v>
      </c>
      <c r="K36" s="60">
        <v>100</v>
      </c>
      <c r="L36" s="61">
        <v>18.666666666666664</v>
      </c>
      <c r="M36" s="62">
        <v>98.245614035087726</v>
      </c>
      <c r="N36" s="59">
        <v>19</v>
      </c>
      <c r="O36" s="58">
        <v>0.52154817458138902</v>
      </c>
      <c r="P36" s="59" t="s">
        <v>36</v>
      </c>
      <c r="Q36" s="63">
        <v>71.666666666666671</v>
      </c>
      <c r="R36" s="64" t="s">
        <v>33</v>
      </c>
      <c r="S36" s="95">
        <v>37.086903304773557</v>
      </c>
      <c r="T36" s="66">
        <v>19</v>
      </c>
      <c r="U36" s="67">
        <v>0</v>
      </c>
      <c r="V36" s="56">
        <v>100</v>
      </c>
      <c r="W36" s="68">
        <v>19</v>
      </c>
      <c r="X36" s="58">
        <v>0.52154817458138902</v>
      </c>
      <c r="Y36" s="71" t="s">
        <v>36</v>
      </c>
      <c r="Z36" s="66">
        <v>18</v>
      </c>
      <c r="AA36" s="56">
        <v>94.73684210526315</v>
      </c>
      <c r="AB36" s="68">
        <v>19</v>
      </c>
      <c r="AC36" s="58">
        <v>0.52154817458138902</v>
      </c>
      <c r="AD36" s="71" t="s">
        <v>36</v>
      </c>
      <c r="AE36" s="55">
        <v>19</v>
      </c>
      <c r="AF36" s="56">
        <v>100</v>
      </c>
      <c r="AG36" s="89">
        <v>19</v>
      </c>
      <c r="AH36" s="58">
        <v>0.52154817458138902</v>
      </c>
      <c r="AI36" s="71" t="s">
        <v>36</v>
      </c>
      <c r="AJ36" s="66">
        <v>19</v>
      </c>
      <c r="AK36" s="72">
        <v>100</v>
      </c>
      <c r="AL36" s="73">
        <v>19</v>
      </c>
      <c r="AM36" s="74">
        <v>0.52154817458138902</v>
      </c>
      <c r="AN36" s="71" t="s">
        <v>36</v>
      </c>
      <c r="AO36" s="75">
        <v>19</v>
      </c>
      <c r="AP36" s="72">
        <v>100</v>
      </c>
      <c r="AQ36" s="73">
        <v>19</v>
      </c>
      <c r="AR36" s="74">
        <v>0.52154817458138902</v>
      </c>
      <c r="AS36" s="71" t="s">
        <v>36</v>
      </c>
      <c r="AT36" s="75">
        <v>19</v>
      </c>
      <c r="AU36" s="72">
        <v>100</v>
      </c>
      <c r="AV36" s="73">
        <v>19</v>
      </c>
      <c r="AW36" s="74">
        <v>0.52154817458138902</v>
      </c>
      <c r="AX36" s="71" t="s">
        <v>36</v>
      </c>
    </row>
    <row r="37" spans="1:50" ht="12" customHeight="1" x14ac:dyDescent="0.2">
      <c r="A37" s="51">
        <v>9</v>
      </c>
      <c r="B37" s="93" t="s">
        <v>71</v>
      </c>
      <c r="C37" s="96">
        <v>159</v>
      </c>
      <c r="D37" s="54">
        <v>0.79500000000000004</v>
      </c>
      <c r="E37" s="66">
        <v>1</v>
      </c>
      <c r="F37" s="66">
        <v>0</v>
      </c>
      <c r="G37" s="56">
        <v>100</v>
      </c>
      <c r="H37" s="57">
        <v>1</v>
      </c>
      <c r="I37" s="69">
        <v>0.62893081761006298</v>
      </c>
      <c r="J37" s="85" t="s">
        <v>36</v>
      </c>
      <c r="K37" s="60">
        <v>100</v>
      </c>
      <c r="L37" s="61">
        <v>1</v>
      </c>
      <c r="M37" s="62">
        <v>100</v>
      </c>
      <c r="N37" s="59">
        <v>1</v>
      </c>
      <c r="O37" s="58">
        <v>0.62893081761006298</v>
      </c>
      <c r="P37" s="59" t="s">
        <v>36</v>
      </c>
      <c r="Q37" s="63">
        <v>83.333333333333343</v>
      </c>
      <c r="R37" s="64" t="s">
        <v>36</v>
      </c>
      <c r="S37" s="95">
        <v>19.999999999999996</v>
      </c>
      <c r="T37" s="66">
        <v>1</v>
      </c>
      <c r="U37" s="67">
        <v>0</v>
      </c>
      <c r="V37" s="56">
        <v>100</v>
      </c>
      <c r="W37" s="68">
        <v>1</v>
      </c>
      <c r="X37" s="58">
        <v>0.62893081761006298</v>
      </c>
      <c r="Y37" s="71" t="s">
        <v>36</v>
      </c>
      <c r="Z37" s="66">
        <v>1</v>
      </c>
      <c r="AA37" s="56">
        <v>100</v>
      </c>
      <c r="AB37" s="68">
        <v>1</v>
      </c>
      <c r="AC37" s="58">
        <v>0.62893081761006298</v>
      </c>
      <c r="AD37" s="71" t="s">
        <v>36</v>
      </c>
      <c r="AE37" s="55">
        <v>1</v>
      </c>
      <c r="AF37" s="56">
        <v>100</v>
      </c>
      <c r="AG37" s="89">
        <v>1</v>
      </c>
      <c r="AH37" s="58">
        <v>0.62893081761006298</v>
      </c>
      <c r="AI37" s="71" t="s">
        <v>36</v>
      </c>
      <c r="AJ37" s="66">
        <v>1</v>
      </c>
      <c r="AK37" s="72">
        <v>100</v>
      </c>
      <c r="AL37" s="73">
        <v>1</v>
      </c>
      <c r="AM37" s="74">
        <v>0.62893081761006298</v>
      </c>
      <c r="AN37" s="71" t="s">
        <v>36</v>
      </c>
      <c r="AO37" s="75">
        <v>1</v>
      </c>
      <c r="AP37" s="72">
        <v>100</v>
      </c>
      <c r="AQ37" s="73">
        <v>1</v>
      </c>
      <c r="AR37" s="74">
        <v>0.62893081761006298</v>
      </c>
      <c r="AS37" s="71" t="s">
        <v>36</v>
      </c>
      <c r="AT37" s="75">
        <v>1</v>
      </c>
      <c r="AU37" s="72">
        <v>100</v>
      </c>
      <c r="AV37" s="73">
        <v>1</v>
      </c>
      <c r="AW37" s="74">
        <v>0.62893081761006298</v>
      </c>
      <c r="AX37" s="71" t="s">
        <v>36</v>
      </c>
    </row>
    <row r="38" spans="1:50" ht="12" customHeight="1" x14ac:dyDescent="0.2">
      <c r="A38" s="51">
        <v>10</v>
      </c>
      <c r="B38" s="93" t="s">
        <v>72</v>
      </c>
      <c r="C38" s="96">
        <v>3325</v>
      </c>
      <c r="D38" s="54">
        <v>16.625</v>
      </c>
      <c r="E38" s="66">
        <v>20</v>
      </c>
      <c r="F38" s="66">
        <v>0</v>
      </c>
      <c r="G38" s="56">
        <v>100</v>
      </c>
      <c r="H38" s="57">
        <v>20</v>
      </c>
      <c r="I38" s="69">
        <v>0.60150375939849632</v>
      </c>
      <c r="J38" s="85" t="s">
        <v>36</v>
      </c>
      <c r="K38" s="60">
        <v>100</v>
      </c>
      <c r="L38" s="61">
        <v>19.666666666666668</v>
      </c>
      <c r="M38" s="56">
        <v>98.333333333333343</v>
      </c>
      <c r="N38" s="59">
        <v>20</v>
      </c>
      <c r="O38" s="58">
        <v>0.60150375939849632</v>
      </c>
      <c r="P38" s="59" t="s">
        <v>36</v>
      </c>
      <c r="Q38" s="87">
        <v>90.909090909090907</v>
      </c>
      <c r="R38" s="64" t="s">
        <v>33</v>
      </c>
      <c r="S38" s="95">
        <v>8.1666666666666785</v>
      </c>
      <c r="T38" s="66">
        <v>20</v>
      </c>
      <c r="U38" s="67">
        <v>0</v>
      </c>
      <c r="V38" s="56">
        <v>100</v>
      </c>
      <c r="W38" s="68">
        <v>20</v>
      </c>
      <c r="X38" s="58">
        <v>0.60150375939849632</v>
      </c>
      <c r="Y38" s="71" t="s">
        <v>36</v>
      </c>
      <c r="Z38" s="66">
        <v>19</v>
      </c>
      <c r="AA38" s="56">
        <v>95</v>
      </c>
      <c r="AB38" s="68">
        <v>20</v>
      </c>
      <c r="AC38" s="58">
        <v>0.60150375939849632</v>
      </c>
      <c r="AD38" s="71" t="s">
        <v>36</v>
      </c>
      <c r="AE38" s="55">
        <v>20</v>
      </c>
      <c r="AF38" s="56">
        <v>100</v>
      </c>
      <c r="AG38" s="89">
        <v>20</v>
      </c>
      <c r="AH38" s="58">
        <v>0.60150375939849632</v>
      </c>
      <c r="AI38" s="71" t="s">
        <v>36</v>
      </c>
      <c r="AJ38" s="66">
        <v>20</v>
      </c>
      <c r="AK38" s="72">
        <v>100</v>
      </c>
      <c r="AL38" s="73">
        <v>20</v>
      </c>
      <c r="AM38" s="74">
        <v>0.60150375939849632</v>
      </c>
      <c r="AN38" s="71" t="s">
        <v>36</v>
      </c>
      <c r="AO38" s="75">
        <v>20</v>
      </c>
      <c r="AP38" s="72">
        <v>100</v>
      </c>
      <c r="AQ38" s="73">
        <v>20</v>
      </c>
      <c r="AR38" s="74">
        <v>0.60150375939849632</v>
      </c>
      <c r="AS38" s="71" t="s">
        <v>36</v>
      </c>
      <c r="AT38" s="75">
        <v>20</v>
      </c>
      <c r="AU38" s="72">
        <v>100</v>
      </c>
      <c r="AV38" s="73">
        <v>20</v>
      </c>
      <c r="AW38" s="74">
        <v>0.60150375939849632</v>
      </c>
      <c r="AX38" s="71" t="s">
        <v>36</v>
      </c>
    </row>
    <row r="39" spans="1:50" s="36" customFormat="1" ht="12" customHeight="1" x14ac:dyDescent="0.2">
      <c r="A39" s="37" t="s">
        <v>73</v>
      </c>
      <c r="B39" s="80" t="s">
        <v>74</v>
      </c>
      <c r="C39" s="39">
        <v>11626</v>
      </c>
      <c r="D39" s="21">
        <v>58.13</v>
      </c>
      <c r="E39" s="22">
        <v>328</v>
      </c>
      <c r="F39" s="22">
        <v>1</v>
      </c>
      <c r="G39" s="24">
        <v>99.696048632218847</v>
      </c>
      <c r="H39" s="49">
        <v>329</v>
      </c>
      <c r="I39" s="41">
        <v>2.8298640977120249</v>
      </c>
      <c r="J39" s="43" t="s">
        <v>36</v>
      </c>
      <c r="K39" s="26">
        <v>100</v>
      </c>
      <c r="L39" s="42">
        <v>324.91666666666669</v>
      </c>
      <c r="M39" s="24">
        <v>99.060938894069039</v>
      </c>
      <c r="N39" s="43">
        <v>328</v>
      </c>
      <c r="O39" s="41">
        <v>2.8212626870806812</v>
      </c>
      <c r="P39" s="43" t="s">
        <v>36</v>
      </c>
      <c r="Q39" s="28">
        <v>97.855750487329431</v>
      </c>
      <c r="R39" s="46" t="s">
        <v>36</v>
      </c>
      <c r="S39" s="30">
        <v>1.2315969176442509</v>
      </c>
      <c r="T39" s="22">
        <v>326</v>
      </c>
      <c r="U39" s="22">
        <v>3</v>
      </c>
      <c r="V39" s="24">
        <v>99.088145896656528</v>
      </c>
      <c r="W39" s="23">
        <v>329</v>
      </c>
      <c r="X39" s="41">
        <v>2.8298640977120249</v>
      </c>
      <c r="Y39" s="45" t="s">
        <v>36</v>
      </c>
      <c r="Z39" s="22">
        <v>324</v>
      </c>
      <c r="AA39" s="24">
        <v>98.480243161094222</v>
      </c>
      <c r="AB39" s="82">
        <v>329</v>
      </c>
      <c r="AC39" s="41">
        <v>2.8298640977120249</v>
      </c>
      <c r="AD39" s="45" t="s">
        <v>36</v>
      </c>
      <c r="AE39" s="22">
        <v>327</v>
      </c>
      <c r="AF39" s="24">
        <v>100</v>
      </c>
      <c r="AG39" s="23">
        <v>327</v>
      </c>
      <c r="AH39" s="41">
        <v>2.8126612764493375</v>
      </c>
      <c r="AI39" s="45" t="s">
        <v>36</v>
      </c>
      <c r="AJ39" s="83">
        <v>324</v>
      </c>
      <c r="AK39" s="32">
        <v>99.386503067484668</v>
      </c>
      <c r="AL39" s="33">
        <v>326</v>
      </c>
      <c r="AM39" s="44">
        <v>2.8040598658179943</v>
      </c>
      <c r="AN39" s="45" t="s">
        <v>36</v>
      </c>
      <c r="AO39" s="35">
        <v>328</v>
      </c>
      <c r="AP39" s="32">
        <v>100</v>
      </c>
      <c r="AQ39" s="33">
        <v>328</v>
      </c>
      <c r="AR39" s="44">
        <v>2.8212626870806812</v>
      </c>
      <c r="AS39" s="45" t="s">
        <v>36</v>
      </c>
      <c r="AT39" s="35">
        <v>320</v>
      </c>
      <c r="AU39" s="32">
        <v>99.071207430340564</v>
      </c>
      <c r="AV39" s="33">
        <v>323</v>
      </c>
      <c r="AW39" s="44">
        <v>2.7782556339239637</v>
      </c>
      <c r="AX39" s="45" t="s">
        <v>36</v>
      </c>
    </row>
    <row r="40" spans="1:50" ht="12" customHeight="1" x14ac:dyDescent="0.2">
      <c r="A40" s="51">
        <v>1</v>
      </c>
      <c r="B40" s="52" t="s">
        <v>75</v>
      </c>
      <c r="C40" s="94">
        <v>4250</v>
      </c>
      <c r="D40" s="54">
        <v>21.25</v>
      </c>
      <c r="E40" s="55">
        <v>34</v>
      </c>
      <c r="F40" s="55">
        <v>0</v>
      </c>
      <c r="G40" s="56">
        <v>100</v>
      </c>
      <c r="H40" s="57">
        <v>34</v>
      </c>
      <c r="I40" s="58">
        <v>0.8</v>
      </c>
      <c r="J40" s="59" t="s">
        <v>36</v>
      </c>
      <c r="K40" s="60">
        <v>100</v>
      </c>
      <c r="L40" s="61">
        <v>34</v>
      </c>
      <c r="M40" s="56">
        <v>100</v>
      </c>
      <c r="N40" s="59">
        <v>34</v>
      </c>
      <c r="O40" s="58">
        <v>0.8</v>
      </c>
      <c r="P40" s="59" t="s">
        <v>36</v>
      </c>
      <c r="Q40" s="87">
        <v>100</v>
      </c>
      <c r="R40" s="64" t="s">
        <v>33</v>
      </c>
      <c r="S40" s="95">
        <v>0</v>
      </c>
      <c r="T40" s="55">
        <v>34</v>
      </c>
      <c r="U40" s="67">
        <v>0</v>
      </c>
      <c r="V40" s="56">
        <v>100</v>
      </c>
      <c r="W40" s="89">
        <v>34</v>
      </c>
      <c r="X40" s="58">
        <v>0.8</v>
      </c>
      <c r="Y40" s="71" t="s">
        <v>36</v>
      </c>
      <c r="Z40" s="55">
        <v>34</v>
      </c>
      <c r="AA40" s="56">
        <v>100</v>
      </c>
      <c r="AB40" s="68">
        <v>34</v>
      </c>
      <c r="AC40" s="58">
        <v>0.8</v>
      </c>
      <c r="AD40" s="71" t="s">
        <v>36</v>
      </c>
      <c r="AE40" s="55">
        <v>34</v>
      </c>
      <c r="AF40" s="56">
        <v>100</v>
      </c>
      <c r="AG40" s="89">
        <v>34</v>
      </c>
      <c r="AH40" s="58">
        <v>0.8</v>
      </c>
      <c r="AI40" s="71" t="s">
        <v>36</v>
      </c>
      <c r="AJ40" s="66">
        <v>34</v>
      </c>
      <c r="AK40" s="72">
        <v>100</v>
      </c>
      <c r="AL40" s="73">
        <v>34</v>
      </c>
      <c r="AM40" s="74">
        <v>0.8</v>
      </c>
      <c r="AN40" s="71" t="s">
        <v>36</v>
      </c>
      <c r="AO40" s="75">
        <v>34</v>
      </c>
      <c r="AP40" s="72">
        <v>100</v>
      </c>
      <c r="AQ40" s="73">
        <v>34</v>
      </c>
      <c r="AR40" s="74">
        <v>0.8</v>
      </c>
      <c r="AS40" s="71" t="s">
        <v>36</v>
      </c>
      <c r="AT40" s="75">
        <v>34</v>
      </c>
      <c r="AU40" s="72">
        <v>100</v>
      </c>
      <c r="AV40" s="73">
        <v>34</v>
      </c>
      <c r="AW40" s="74">
        <v>0.8</v>
      </c>
      <c r="AX40" s="71" t="s">
        <v>36</v>
      </c>
    </row>
    <row r="41" spans="1:50" ht="12" customHeight="1" x14ac:dyDescent="0.2">
      <c r="A41" s="51">
        <v>2</v>
      </c>
      <c r="B41" s="52" t="s">
        <v>76</v>
      </c>
      <c r="C41" s="94">
        <v>2275</v>
      </c>
      <c r="D41" s="54">
        <v>11.375</v>
      </c>
      <c r="E41" s="55">
        <v>32</v>
      </c>
      <c r="F41" s="55">
        <v>0</v>
      </c>
      <c r="G41" s="56">
        <v>100</v>
      </c>
      <c r="H41" s="57">
        <v>32</v>
      </c>
      <c r="I41" s="58">
        <v>1.4065934065934065</v>
      </c>
      <c r="J41" s="59" t="s">
        <v>36</v>
      </c>
      <c r="K41" s="60">
        <v>100</v>
      </c>
      <c r="L41" s="61">
        <v>31.916666666666664</v>
      </c>
      <c r="M41" s="56">
        <v>99.739583333333343</v>
      </c>
      <c r="N41" s="59">
        <v>32</v>
      </c>
      <c r="O41" s="58">
        <v>1.4065934065934065</v>
      </c>
      <c r="P41" s="59" t="s">
        <v>36</v>
      </c>
      <c r="Q41" s="87">
        <v>100</v>
      </c>
      <c r="R41" s="64" t="s">
        <v>36</v>
      </c>
      <c r="S41" s="95">
        <v>-0.26041666666665186</v>
      </c>
      <c r="T41" s="55">
        <v>32</v>
      </c>
      <c r="U41" s="67">
        <v>0</v>
      </c>
      <c r="V41" s="56">
        <v>100</v>
      </c>
      <c r="W41" s="89">
        <v>32</v>
      </c>
      <c r="X41" s="58">
        <v>1.4065934065934065</v>
      </c>
      <c r="Y41" s="71" t="s">
        <v>36</v>
      </c>
      <c r="Z41" s="55">
        <v>32</v>
      </c>
      <c r="AA41" s="56">
        <v>100</v>
      </c>
      <c r="AB41" s="68">
        <v>32</v>
      </c>
      <c r="AC41" s="58">
        <v>1.4065934065934065</v>
      </c>
      <c r="AD41" s="71" t="s">
        <v>36</v>
      </c>
      <c r="AE41" s="55">
        <v>32</v>
      </c>
      <c r="AF41" s="56">
        <v>100</v>
      </c>
      <c r="AG41" s="89">
        <v>32</v>
      </c>
      <c r="AH41" s="58">
        <v>1.4065934065934065</v>
      </c>
      <c r="AI41" s="71" t="s">
        <v>36</v>
      </c>
      <c r="AJ41" s="66">
        <v>32</v>
      </c>
      <c r="AK41" s="72">
        <v>100</v>
      </c>
      <c r="AL41" s="73">
        <v>32</v>
      </c>
      <c r="AM41" s="74">
        <v>1.4065934065934065</v>
      </c>
      <c r="AN41" s="71" t="s">
        <v>36</v>
      </c>
      <c r="AO41" s="75">
        <v>32</v>
      </c>
      <c r="AP41" s="72">
        <v>100</v>
      </c>
      <c r="AQ41" s="73">
        <v>32</v>
      </c>
      <c r="AR41" s="74">
        <v>1.4065934065934065</v>
      </c>
      <c r="AS41" s="71" t="s">
        <v>36</v>
      </c>
      <c r="AT41" s="75">
        <v>31</v>
      </c>
      <c r="AU41" s="72">
        <v>96.875</v>
      </c>
      <c r="AV41" s="73">
        <v>32</v>
      </c>
      <c r="AW41" s="74">
        <v>1.4065934065934065</v>
      </c>
      <c r="AX41" s="71" t="s">
        <v>36</v>
      </c>
    </row>
    <row r="42" spans="1:50" ht="12" customHeight="1" x14ac:dyDescent="0.2">
      <c r="A42" s="51">
        <v>3</v>
      </c>
      <c r="B42" s="52" t="s">
        <v>77</v>
      </c>
      <c r="C42" s="94">
        <v>278</v>
      </c>
      <c r="D42" s="54">
        <v>1.39</v>
      </c>
      <c r="E42" s="55">
        <v>29</v>
      </c>
      <c r="F42" s="55">
        <v>0</v>
      </c>
      <c r="G42" s="56">
        <v>100</v>
      </c>
      <c r="H42" s="57">
        <v>29</v>
      </c>
      <c r="I42" s="58">
        <v>10.431654676258994</v>
      </c>
      <c r="J42" s="59" t="s">
        <v>36</v>
      </c>
      <c r="K42" s="60">
        <v>100</v>
      </c>
      <c r="L42" s="61">
        <v>29</v>
      </c>
      <c r="M42" s="56">
        <v>100</v>
      </c>
      <c r="N42" s="59">
        <v>29</v>
      </c>
      <c r="O42" s="58">
        <v>10.431654676258994</v>
      </c>
      <c r="P42" s="59" t="s">
        <v>36</v>
      </c>
      <c r="Q42" s="87">
        <v>100</v>
      </c>
      <c r="R42" s="64" t="s">
        <v>36</v>
      </c>
      <c r="S42" s="95">
        <v>0</v>
      </c>
      <c r="T42" s="55">
        <v>29</v>
      </c>
      <c r="U42" s="67">
        <v>0</v>
      </c>
      <c r="V42" s="56">
        <v>100</v>
      </c>
      <c r="W42" s="89">
        <v>29</v>
      </c>
      <c r="X42" s="58">
        <v>10.431654676258994</v>
      </c>
      <c r="Y42" s="71" t="s">
        <v>36</v>
      </c>
      <c r="Z42" s="55">
        <v>29</v>
      </c>
      <c r="AA42" s="56">
        <v>100</v>
      </c>
      <c r="AB42" s="68">
        <v>29</v>
      </c>
      <c r="AC42" s="58">
        <v>10.431654676258994</v>
      </c>
      <c r="AD42" s="71" t="s">
        <v>36</v>
      </c>
      <c r="AE42" s="55">
        <v>29</v>
      </c>
      <c r="AF42" s="56">
        <v>100</v>
      </c>
      <c r="AG42" s="89">
        <v>29</v>
      </c>
      <c r="AH42" s="58">
        <v>10.431654676258994</v>
      </c>
      <c r="AI42" s="71" t="s">
        <v>36</v>
      </c>
      <c r="AJ42" s="66">
        <v>29</v>
      </c>
      <c r="AK42" s="72">
        <v>100</v>
      </c>
      <c r="AL42" s="73">
        <v>29</v>
      </c>
      <c r="AM42" s="74">
        <v>10.431654676258994</v>
      </c>
      <c r="AN42" s="71" t="s">
        <v>36</v>
      </c>
      <c r="AO42" s="75">
        <v>29</v>
      </c>
      <c r="AP42" s="72">
        <v>100</v>
      </c>
      <c r="AQ42" s="73">
        <v>29</v>
      </c>
      <c r="AR42" s="74">
        <v>10.431654676258994</v>
      </c>
      <c r="AS42" s="71" t="s">
        <v>36</v>
      </c>
      <c r="AT42" s="75">
        <v>29</v>
      </c>
      <c r="AU42" s="72">
        <v>100</v>
      </c>
      <c r="AV42" s="73">
        <v>29</v>
      </c>
      <c r="AW42" s="74">
        <v>10.431654676258994</v>
      </c>
      <c r="AX42" s="71" t="s">
        <v>36</v>
      </c>
    </row>
    <row r="43" spans="1:50" ht="12" customHeight="1" x14ac:dyDescent="0.2">
      <c r="A43" s="51">
        <v>4</v>
      </c>
      <c r="B43" s="52" t="s">
        <v>78</v>
      </c>
      <c r="C43" s="94">
        <v>1778</v>
      </c>
      <c r="D43" s="54">
        <v>8.89</v>
      </c>
      <c r="E43" s="55">
        <v>27</v>
      </c>
      <c r="F43" s="55">
        <v>0</v>
      </c>
      <c r="G43" s="56">
        <v>100</v>
      </c>
      <c r="H43" s="57">
        <v>27</v>
      </c>
      <c r="I43" s="58">
        <v>1.5185601799775028</v>
      </c>
      <c r="J43" s="59" t="s">
        <v>36</v>
      </c>
      <c r="K43" s="60">
        <v>100</v>
      </c>
      <c r="L43" s="61">
        <v>26.75</v>
      </c>
      <c r="M43" s="56">
        <v>100</v>
      </c>
      <c r="N43" s="59">
        <v>26.75</v>
      </c>
      <c r="O43" s="58">
        <v>1.5044994375703038</v>
      </c>
      <c r="P43" s="59" t="s">
        <v>36</v>
      </c>
      <c r="Q43" s="87">
        <v>100</v>
      </c>
      <c r="R43" s="64" t="s">
        <v>36</v>
      </c>
      <c r="S43" s="95">
        <v>0</v>
      </c>
      <c r="T43" s="55">
        <v>27</v>
      </c>
      <c r="U43" s="67">
        <v>0</v>
      </c>
      <c r="V43" s="56">
        <v>100</v>
      </c>
      <c r="W43" s="89">
        <v>27</v>
      </c>
      <c r="X43" s="58">
        <v>1.5185601799775028</v>
      </c>
      <c r="Y43" s="71" t="s">
        <v>36</v>
      </c>
      <c r="Z43" s="55">
        <v>27</v>
      </c>
      <c r="AA43" s="56">
        <v>100</v>
      </c>
      <c r="AB43" s="68">
        <v>27</v>
      </c>
      <c r="AC43" s="58">
        <v>1.5185601799775028</v>
      </c>
      <c r="AD43" s="71" t="s">
        <v>36</v>
      </c>
      <c r="AE43" s="55">
        <v>27</v>
      </c>
      <c r="AF43" s="56">
        <v>100</v>
      </c>
      <c r="AG43" s="89">
        <v>27</v>
      </c>
      <c r="AH43" s="58">
        <v>1.5185601799775028</v>
      </c>
      <c r="AI43" s="71" t="s">
        <v>36</v>
      </c>
      <c r="AJ43" s="66">
        <v>26</v>
      </c>
      <c r="AK43" s="72">
        <v>100</v>
      </c>
      <c r="AL43" s="73">
        <v>26</v>
      </c>
      <c r="AM43" s="74">
        <v>1.4623172103487065</v>
      </c>
      <c r="AN43" s="71" t="s">
        <v>36</v>
      </c>
      <c r="AO43" s="75">
        <v>26</v>
      </c>
      <c r="AP43" s="72">
        <v>100</v>
      </c>
      <c r="AQ43" s="73">
        <v>26</v>
      </c>
      <c r="AR43" s="74">
        <v>1.4623172103487065</v>
      </c>
      <c r="AS43" s="71" t="s">
        <v>36</v>
      </c>
      <c r="AT43" s="75">
        <v>26</v>
      </c>
      <c r="AU43" s="72">
        <v>100</v>
      </c>
      <c r="AV43" s="73">
        <v>26</v>
      </c>
      <c r="AW43" s="74">
        <v>1.4623172103487065</v>
      </c>
      <c r="AX43" s="71" t="s">
        <v>36</v>
      </c>
    </row>
    <row r="44" spans="1:50" ht="12" customHeight="1" x14ac:dyDescent="0.2">
      <c r="A44" s="51">
        <v>5</v>
      </c>
      <c r="B44" s="52" t="s">
        <v>79</v>
      </c>
      <c r="C44" s="94">
        <v>646</v>
      </c>
      <c r="D44" s="54">
        <v>3.23</v>
      </c>
      <c r="E44" s="55">
        <v>24</v>
      </c>
      <c r="F44" s="55">
        <v>0</v>
      </c>
      <c r="G44" s="56">
        <v>100</v>
      </c>
      <c r="H44" s="57">
        <v>24</v>
      </c>
      <c r="I44" s="58">
        <v>3.7151702786377707</v>
      </c>
      <c r="J44" s="59" t="s">
        <v>36</v>
      </c>
      <c r="K44" s="60">
        <v>100</v>
      </c>
      <c r="L44" s="61">
        <v>24</v>
      </c>
      <c r="M44" s="56">
        <v>100</v>
      </c>
      <c r="N44" s="59">
        <v>24</v>
      </c>
      <c r="O44" s="58">
        <v>3.7151702786377707</v>
      </c>
      <c r="P44" s="59" t="s">
        <v>36</v>
      </c>
      <c r="Q44" s="87">
        <v>100</v>
      </c>
      <c r="R44" s="64" t="s">
        <v>36</v>
      </c>
      <c r="S44" s="95">
        <v>0</v>
      </c>
      <c r="T44" s="55">
        <v>24</v>
      </c>
      <c r="U44" s="67">
        <v>0</v>
      </c>
      <c r="V44" s="56">
        <v>100</v>
      </c>
      <c r="W44" s="89">
        <v>24</v>
      </c>
      <c r="X44" s="58">
        <v>3.7151702786377707</v>
      </c>
      <c r="Y44" s="71" t="s">
        <v>36</v>
      </c>
      <c r="Z44" s="55">
        <v>24</v>
      </c>
      <c r="AA44" s="56">
        <v>100</v>
      </c>
      <c r="AB44" s="68">
        <v>24</v>
      </c>
      <c r="AC44" s="58">
        <v>3.7151702786377707</v>
      </c>
      <c r="AD44" s="71" t="s">
        <v>36</v>
      </c>
      <c r="AE44" s="55">
        <v>24</v>
      </c>
      <c r="AF44" s="56">
        <v>100</v>
      </c>
      <c r="AG44" s="89">
        <v>24</v>
      </c>
      <c r="AH44" s="58">
        <v>3.7151702786377707</v>
      </c>
      <c r="AI44" s="71" t="s">
        <v>36</v>
      </c>
      <c r="AJ44" s="66">
        <v>24</v>
      </c>
      <c r="AK44" s="72">
        <v>100</v>
      </c>
      <c r="AL44" s="73">
        <v>24</v>
      </c>
      <c r="AM44" s="74">
        <v>3.7151702786377707</v>
      </c>
      <c r="AN44" s="71" t="s">
        <v>36</v>
      </c>
      <c r="AO44" s="75">
        <v>24</v>
      </c>
      <c r="AP44" s="72">
        <v>100</v>
      </c>
      <c r="AQ44" s="73">
        <v>24</v>
      </c>
      <c r="AR44" s="74">
        <v>3.7151702786377707</v>
      </c>
      <c r="AS44" s="71" t="s">
        <v>36</v>
      </c>
      <c r="AT44" s="75">
        <v>24</v>
      </c>
      <c r="AU44" s="72">
        <v>100</v>
      </c>
      <c r="AV44" s="73">
        <v>24</v>
      </c>
      <c r="AW44" s="74">
        <v>3.7151702786377707</v>
      </c>
      <c r="AX44" s="71" t="s">
        <v>36</v>
      </c>
    </row>
    <row r="45" spans="1:50" ht="12" customHeight="1" x14ac:dyDescent="0.2">
      <c r="A45" s="51">
        <v>6</v>
      </c>
      <c r="B45" s="52" t="s">
        <v>80</v>
      </c>
      <c r="C45" s="94">
        <v>616</v>
      </c>
      <c r="D45" s="54">
        <v>3.08</v>
      </c>
      <c r="E45" s="55">
        <v>27</v>
      </c>
      <c r="F45" s="55">
        <v>0</v>
      </c>
      <c r="G45" s="56">
        <v>100</v>
      </c>
      <c r="H45" s="57">
        <v>27</v>
      </c>
      <c r="I45" s="58">
        <v>4.383116883116883</v>
      </c>
      <c r="J45" s="59" t="s">
        <v>36</v>
      </c>
      <c r="K45" s="60">
        <v>100</v>
      </c>
      <c r="L45" s="61">
        <v>26.583333333333329</v>
      </c>
      <c r="M45" s="56">
        <v>98.456790123456784</v>
      </c>
      <c r="N45" s="59">
        <v>27</v>
      </c>
      <c r="O45" s="58">
        <v>4.383116883116883</v>
      </c>
      <c r="P45" s="59" t="s">
        <v>36</v>
      </c>
      <c r="Q45" s="87">
        <v>99.404761904761912</v>
      </c>
      <c r="R45" s="64" t="s">
        <v>36</v>
      </c>
      <c r="S45" s="95">
        <v>-0.95364825903749839</v>
      </c>
      <c r="T45" s="55">
        <v>27</v>
      </c>
      <c r="U45" s="67">
        <v>0</v>
      </c>
      <c r="V45" s="56">
        <v>100</v>
      </c>
      <c r="W45" s="89">
        <v>27</v>
      </c>
      <c r="X45" s="58">
        <v>4.383116883116883</v>
      </c>
      <c r="Y45" s="71" t="s">
        <v>36</v>
      </c>
      <c r="Z45" s="55">
        <v>26</v>
      </c>
      <c r="AA45" s="56">
        <v>96.296296296296291</v>
      </c>
      <c r="AB45" s="68">
        <v>27</v>
      </c>
      <c r="AC45" s="58">
        <v>4.383116883116883</v>
      </c>
      <c r="AD45" s="71" t="s">
        <v>36</v>
      </c>
      <c r="AE45" s="55">
        <v>27</v>
      </c>
      <c r="AF45" s="56">
        <v>100</v>
      </c>
      <c r="AG45" s="89">
        <v>27</v>
      </c>
      <c r="AH45" s="58">
        <v>4.383116883116883</v>
      </c>
      <c r="AI45" s="71" t="s">
        <v>36</v>
      </c>
      <c r="AJ45" s="66">
        <v>26</v>
      </c>
      <c r="AK45" s="72">
        <v>96.296296296296291</v>
      </c>
      <c r="AL45" s="73">
        <v>27</v>
      </c>
      <c r="AM45" s="74">
        <v>4.383116883116883</v>
      </c>
      <c r="AN45" s="71" t="s">
        <v>36</v>
      </c>
      <c r="AO45" s="75">
        <v>27</v>
      </c>
      <c r="AP45" s="72">
        <v>100</v>
      </c>
      <c r="AQ45" s="73">
        <v>27</v>
      </c>
      <c r="AR45" s="74">
        <v>4.383116883116883</v>
      </c>
      <c r="AS45" s="71" t="s">
        <v>36</v>
      </c>
      <c r="AT45" s="75">
        <v>27</v>
      </c>
      <c r="AU45" s="72">
        <v>100</v>
      </c>
      <c r="AV45" s="73">
        <v>27</v>
      </c>
      <c r="AW45" s="74">
        <v>4.383116883116883</v>
      </c>
      <c r="AX45" s="71" t="s">
        <v>36</v>
      </c>
    </row>
    <row r="46" spans="1:50" ht="12" customHeight="1" x14ac:dyDescent="0.2">
      <c r="A46" s="51">
        <v>7</v>
      </c>
      <c r="B46" s="52" t="s">
        <v>81</v>
      </c>
      <c r="C46" s="94">
        <v>346</v>
      </c>
      <c r="D46" s="54">
        <v>1.73</v>
      </c>
      <c r="E46" s="55">
        <v>29</v>
      </c>
      <c r="F46" s="55">
        <v>0</v>
      </c>
      <c r="G46" s="56">
        <v>100</v>
      </c>
      <c r="H46" s="57">
        <v>29</v>
      </c>
      <c r="I46" s="58">
        <v>8.3815028901734099</v>
      </c>
      <c r="J46" s="59" t="s">
        <v>36</v>
      </c>
      <c r="K46" s="60">
        <v>100</v>
      </c>
      <c r="L46" s="61">
        <v>28.916666666666664</v>
      </c>
      <c r="M46" s="56">
        <v>100</v>
      </c>
      <c r="N46" s="59">
        <v>28.916666666666664</v>
      </c>
      <c r="O46" s="58">
        <v>8.3574181117533719</v>
      </c>
      <c r="P46" s="59" t="s">
        <v>36</v>
      </c>
      <c r="Q46" s="87">
        <v>95.588235294117652</v>
      </c>
      <c r="R46" s="64" t="s">
        <v>36</v>
      </c>
      <c r="S46" s="95">
        <v>4.615384615384599</v>
      </c>
      <c r="T46" s="55">
        <v>29</v>
      </c>
      <c r="U46" s="67">
        <v>0</v>
      </c>
      <c r="V46" s="56">
        <v>100</v>
      </c>
      <c r="W46" s="89">
        <v>29</v>
      </c>
      <c r="X46" s="58">
        <v>8.3815028901734099</v>
      </c>
      <c r="Y46" s="71" t="s">
        <v>36</v>
      </c>
      <c r="Z46" s="55">
        <v>29</v>
      </c>
      <c r="AA46" s="56">
        <v>100</v>
      </c>
      <c r="AB46" s="68">
        <v>29</v>
      </c>
      <c r="AC46" s="58">
        <v>8.3815028901734099</v>
      </c>
      <c r="AD46" s="71" t="s">
        <v>36</v>
      </c>
      <c r="AE46" s="55">
        <v>29</v>
      </c>
      <c r="AF46" s="56">
        <v>100</v>
      </c>
      <c r="AG46" s="89">
        <v>29</v>
      </c>
      <c r="AH46" s="58">
        <v>8.3815028901734099</v>
      </c>
      <c r="AI46" s="71" t="s">
        <v>36</v>
      </c>
      <c r="AJ46" s="66">
        <v>29</v>
      </c>
      <c r="AK46" s="72">
        <v>100</v>
      </c>
      <c r="AL46" s="73">
        <v>29</v>
      </c>
      <c r="AM46" s="74">
        <v>8.3815028901734099</v>
      </c>
      <c r="AN46" s="71" t="s">
        <v>36</v>
      </c>
      <c r="AO46" s="75">
        <v>29</v>
      </c>
      <c r="AP46" s="72">
        <v>100</v>
      </c>
      <c r="AQ46" s="73">
        <v>29</v>
      </c>
      <c r="AR46" s="74">
        <v>8.3815028901734099</v>
      </c>
      <c r="AS46" s="71" t="s">
        <v>36</v>
      </c>
      <c r="AT46" s="75">
        <v>28</v>
      </c>
      <c r="AU46" s="72">
        <v>100</v>
      </c>
      <c r="AV46" s="73">
        <v>28</v>
      </c>
      <c r="AW46" s="74">
        <v>8.0924855491329488</v>
      </c>
      <c r="AX46" s="71" t="s">
        <v>36</v>
      </c>
    </row>
    <row r="47" spans="1:50" ht="12" customHeight="1" x14ac:dyDescent="0.2">
      <c r="A47" s="51">
        <v>8</v>
      </c>
      <c r="B47" s="52" t="s">
        <v>82</v>
      </c>
      <c r="C47" s="96">
        <v>711</v>
      </c>
      <c r="D47" s="54">
        <v>3.5550000000000002</v>
      </c>
      <c r="E47" s="55">
        <v>31</v>
      </c>
      <c r="F47" s="55">
        <v>0</v>
      </c>
      <c r="G47" s="56">
        <v>100</v>
      </c>
      <c r="H47" s="57">
        <v>31</v>
      </c>
      <c r="I47" s="58">
        <v>4.3600562587904363</v>
      </c>
      <c r="J47" s="59" t="s">
        <v>36</v>
      </c>
      <c r="K47" s="60">
        <v>100</v>
      </c>
      <c r="L47" s="61">
        <v>31</v>
      </c>
      <c r="M47" s="56">
        <v>100</v>
      </c>
      <c r="N47" s="59">
        <v>31</v>
      </c>
      <c r="O47" s="58">
        <v>4.3600562587904363</v>
      </c>
      <c r="P47" s="59" t="s">
        <v>36</v>
      </c>
      <c r="Q47" s="87">
        <v>100</v>
      </c>
      <c r="R47" s="64" t="s">
        <v>36</v>
      </c>
      <c r="S47" s="95">
        <v>0</v>
      </c>
      <c r="T47" s="55">
        <v>31</v>
      </c>
      <c r="U47" s="67">
        <v>0</v>
      </c>
      <c r="V47" s="56">
        <v>100</v>
      </c>
      <c r="W47" s="89">
        <v>31</v>
      </c>
      <c r="X47" s="58">
        <v>4.3600562587904363</v>
      </c>
      <c r="Y47" s="71" t="s">
        <v>36</v>
      </c>
      <c r="Z47" s="55">
        <v>31</v>
      </c>
      <c r="AA47" s="56">
        <v>100</v>
      </c>
      <c r="AB47" s="68">
        <v>31</v>
      </c>
      <c r="AC47" s="58">
        <v>4.3600562587904363</v>
      </c>
      <c r="AD47" s="71" t="s">
        <v>36</v>
      </c>
      <c r="AE47" s="55">
        <v>31</v>
      </c>
      <c r="AF47" s="56">
        <v>100</v>
      </c>
      <c r="AG47" s="89">
        <v>31</v>
      </c>
      <c r="AH47" s="58">
        <v>4.3600562587904363</v>
      </c>
      <c r="AI47" s="71" t="s">
        <v>36</v>
      </c>
      <c r="AJ47" s="66">
        <v>31</v>
      </c>
      <c r="AK47" s="72">
        <v>100</v>
      </c>
      <c r="AL47" s="73">
        <v>31</v>
      </c>
      <c r="AM47" s="74">
        <v>4.3600562587904363</v>
      </c>
      <c r="AN47" s="71" t="s">
        <v>36</v>
      </c>
      <c r="AO47" s="75">
        <v>31</v>
      </c>
      <c r="AP47" s="72">
        <v>100</v>
      </c>
      <c r="AQ47" s="73">
        <v>31</v>
      </c>
      <c r="AR47" s="74">
        <v>4.3600562587904363</v>
      </c>
      <c r="AS47" s="71" t="s">
        <v>36</v>
      </c>
      <c r="AT47" s="75">
        <v>31</v>
      </c>
      <c r="AU47" s="72">
        <v>100</v>
      </c>
      <c r="AV47" s="73">
        <v>31</v>
      </c>
      <c r="AW47" s="74">
        <v>4.3600562587904363</v>
      </c>
      <c r="AX47" s="71" t="s">
        <v>36</v>
      </c>
    </row>
    <row r="48" spans="1:50" ht="12" customHeight="1" x14ac:dyDescent="0.2">
      <c r="A48" s="51">
        <v>9</v>
      </c>
      <c r="B48" s="52" t="s">
        <v>83</v>
      </c>
      <c r="C48" s="94">
        <v>726</v>
      </c>
      <c r="D48" s="54">
        <v>3.63</v>
      </c>
      <c r="E48" s="55">
        <v>33</v>
      </c>
      <c r="F48" s="55">
        <v>0</v>
      </c>
      <c r="G48" s="56">
        <v>100</v>
      </c>
      <c r="H48" s="57">
        <v>33</v>
      </c>
      <c r="I48" s="58">
        <v>4.5454545454545459</v>
      </c>
      <c r="J48" s="59" t="s">
        <v>36</v>
      </c>
      <c r="K48" s="60">
        <v>100</v>
      </c>
      <c r="L48" s="61">
        <v>32.166666666666664</v>
      </c>
      <c r="M48" s="56">
        <v>98.98989898989899</v>
      </c>
      <c r="N48" s="59">
        <v>32.5</v>
      </c>
      <c r="O48" s="58">
        <v>4.4765840220385673</v>
      </c>
      <c r="P48" s="59" t="s">
        <v>36</v>
      </c>
      <c r="Q48" s="87">
        <v>100</v>
      </c>
      <c r="R48" s="64" t="s">
        <v>36</v>
      </c>
      <c r="S48" s="95">
        <v>-1.0101010101010055</v>
      </c>
      <c r="T48" s="55">
        <v>33</v>
      </c>
      <c r="U48" s="67">
        <v>0</v>
      </c>
      <c r="V48" s="56">
        <v>100</v>
      </c>
      <c r="W48" s="89">
        <v>33</v>
      </c>
      <c r="X48" s="58">
        <v>4.5454545454545459</v>
      </c>
      <c r="Y48" s="71" t="s">
        <v>36</v>
      </c>
      <c r="Z48" s="55">
        <v>32</v>
      </c>
      <c r="AA48" s="56">
        <v>96.969696969696969</v>
      </c>
      <c r="AB48" s="68">
        <v>33</v>
      </c>
      <c r="AC48" s="58">
        <v>4.5454545454545459</v>
      </c>
      <c r="AD48" s="71" t="s">
        <v>36</v>
      </c>
      <c r="AE48" s="55">
        <v>31</v>
      </c>
      <c r="AF48" s="56">
        <v>100</v>
      </c>
      <c r="AG48" s="89">
        <v>31</v>
      </c>
      <c r="AH48" s="58">
        <v>4.2699724517906334</v>
      </c>
      <c r="AI48" s="71" t="s">
        <v>36</v>
      </c>
      <c r="AJ48" s="66">
        <v>31</v>
      </c>
      <c r="AK48" s="72">
        <v>100</v>
      </c>
      <c r="AL48" s="73">
        <v>31</v>
      </c>
      <c r="AM48" s="74">
        <v>4.2699724517906334</v>
      </c>
      <c r="AN48" s="71" t="s">
        <v>36</v>
      </c>
      <c r="AO48" s="75">
        <v>33</v>
      </c>
      <c r="AP48" s="72">
        <v>100</v>
      </c>
      <c r="AQ48" s="73">
        <v>33</v>
      </c>
      <c r="AR48" s="74">
        <v>4.5454545454545459</v>
      </c>
      <c r="AS48" s="71" t="s">
        <v>36</v>
      </c>
      <c r="AT48" s="75">
        <v>31</v>
      </c>
      <c r="AU48" s="72">
        <v>100</v>
      </c>
      <c r="AV48" s="73">
        <v>31</v>
      </c>
      <c r="AW48" s="74">
        <v>4.2699724517906334</v>
      </c>
      <c r="AX48" s="71" t="s">
        <v>36</v>
      </c>
    </row>
    <row r="49" spans="1:50" s="36" customFormat="1" ht="12" customHeight="1" x14ac:dyDescent="0.2">
      <c r="A49" s="37" t="s">
        <v>84</v>
      </c>
      <c r="B49" s="80" t="s">
        <v>85</v>
      </c>
      <c r="C49" s="97">
        <v>12214</v>
      </c>
      <c r="D49" s="21">
        <v>61.07</v>
      </c>
      <c r="E49" s="22">
        <v>288</v>
      </c>
      <c r="F49" s="22">
        <v>1</v>
      </c>
      <c r="G49" s="24">
        <v>99.653979238754317</v>
      </c>
      <c r="H49" s="49">
        <v>289</v>
      </c>
      <c r="I49" s="41">
        <v>2.366137219584084</v>
      </c>
      <c r="J49" s="43" t="s">
        <v>36</v>
      </c>
      <c r="K49" s="26">
        <v>99.691358024691354</v>
      </c>
      <c r="L49" s="42">
        <v>278</v>
      </c>
      <c r="M49" s="24">
        <v>96.759259259259267</v>
      </c>
      <c r="N49" s="43">
        <v>287.33333333333331</v>
      </c>
      <c r="O49" s="41">
        <v>2.3524916762185466</v>
      </c>
      <c r="P49" s="43" t="s">
        <v>36</v>
      </c>
      <c r="Q49" s="28">
        <v>91.521162106187745</v>
      </c>
      <c r="R49" s="46" t="s">
        <v>36</v>
      </c>
      <c r="S49" s="30">
        <v>5.723372641394131</v>
      </c>
      <c r="T49" s="22">
        <v>271</v>
      </c>
      <c r="U49" s="22">
        <v>17</v>
      </c>
      <c r="V49" s="24">
        <v>94.097222222222214</v>
      </c>
      <c r="W49" s="23">
        <v>288</v>
      </c>
      <c r="X49" s="41">
        <v>2.3579498935647614</v>
      </c>
      <c r="Y49" s="45" t="s">
        <v>36</v>
      </c>
      <c r="Z49" s="22">
        <v>277</v>
      </c>
      <c r="AA49" s="24">
        <v>96.180555555555557</v>
      </c>
      <c r="AB49" s="82">
        <v>288</v>
      </c>
      <c r="AC49" s="41">
        <v>2.3579498935647614</v>
      </c>
      <c r="AD49" s="45" t="s">
        <v>36</v>
      </c>
      <c r="AE49" s="22">
        <v>287</v>
      </c>
      <c r="AF49" s="24">
        <v>100</v>
      </c>
      <c r="AG49" s="23">
        <v>287</v>
      </c>
      <c r="AH49" s="41">
        <v>2.3497625675454397</v>
      </c>
      <c r="AI49" s="45" t="s">
        <v>36</v>
      </c>
      <c r="AJ49" s="83">
        <v>288</v>
      </c>
      <c r="AK49" s="32">
        <v>100</v>
      </c>
      <c r="AL49" s="33">
        <v>288</v>
      </c>
      <c r="AM49" s="44">
        <v>2.3579498935647614</v>
      </c>
      <c r="AN49" s="45" t="s">
        <v>36</v>
      </c>
      <c r="AO49" s="35">
        <v>286</v>
      </c>
      <c r="AP49" s="32">
        <v>100</v>
      </c>
      <c r="AQ49" s="33">
        <v>286</v>
      </c>
      <c r="AR49" s="44">
        <v>2.3415752415261175</v>
      </c>
      <c r="AS49" s="45" t="s">
        <v>36</v>
      </c>
      <c r="AT49" s="35">
        <v>283</v>
      </c>
      <c r="AU49" s="32">
        <v>100</v>
      </c>
      <c r="AV49" s="33">
        <v>283</v>
      </c>
      <c r="AW49" s="44">
        <v>2.3170132634681511</v>
      </c>
      <c r="AX49" s="45" t="s">
        <v>36</v>
      </c>
    </row>
    <row r="50" spans="1:50" ht="12" customHeight="1" x14ac:dyDescent="0.2">
      <c r="A50" s="51">
        <v>1</v>
      </c>
      <c r="B50" s="52" t="s">
        <v>86</v>
      </c>
      <c r="C50" s="98">
        <v>4724</v>
      </c>
      <c r="D50" s="21">
        <v>23.62</v>
      </c>
      <c r="E50" s="66">
        <v>24</v>
      </c>
      <c r="F50" s="66">
        <v>0</v>
      </c>
      <c r="G50" s="56">
        <v>100</v>
      </c>
      <c r="H50" s="57">
        <v>24</v>
      </c>
      <c r="I50" s="69">
        <v>0.5080440304826418</v>
      </c>
      <c r="J50" s="85" t="s">
        <v>36</v>
      </c>
      <c r="K50" s="60">
        <v>100</v>
      </c>
      <c r="L50" s="86">
        <v>23.25</v>
      </c>
      <c r="M50" s="56">
        <v>97.222222222222229</v>
      </c>
      <c r="N50" s="85">
        <v>23.916666666666668</v>
      </c>
      <c r="O50" s="69">
        <v>0.50627998871013269</v>
      </c>
      <c r="P50" s="85" t="s">
        <v>36</v>
      </c>
      <c r="Q50" s="87">
        <v>92.777777777777771</v>
      </c>
      <c r="R50" s="88" t="s">
        <v>33</v>
      </c>
      <c r="S50" s="95">
        <v>4.7904191616766623</v>
      </c>
      <c r="T50" s="66">
        <v>23</v>
      </c>
      <c r="U50" s="66">
        <v>1</v>
      </c>
      <c r="V50" s="56">
        <v>95.833333333333343</v>
      </c>
      <c r="W50" s="68">
        <v>24</v>
      </c>
      <c r="X50" s="69">
        <v>0.5080440304826418</v>
      </c>
      <c r="Y50" s="70" t="s">
        <v>36</v>
      </c>
      <c r="Z50" s="66">
        <v>23</v>
      </c>
      <c r="AA50" s="56">
        <v>95.833333333333343</v>
      </c>
      <c r="AB50" s="68">
        <v>24</v>
      </c>
      <c r="AC50" s="69">
        <v>0.5080440304826418</v>
      </c>
      <c r="AD50" s="70" t="s">
        <v>36</v>
      </c>
      <c r="AE50" s="66">
        <v>24</v>
      </c>
      <c r="AF50" s="56">
        <v>100</v>
      </c>
      <c r="AG50" s="68">
        <v>24</v>
      </c>
      <c r="AH50" s="69">
        <v>0.5080440304826418</v>
      </c>
      <c r="AI50" s="70" t="s">
        <v>36</v>
      </c>
      <c r="AJ50" s="66">
        <v>24</v>
      </c>
      <c r="AK50" s="72">
        <v>100</v>
      </c>
      <c r="AL50" s="33">
        <v>24</v>
      </c>
      <c r="AM50" s="44">
        <v>0.5080440304826418</v>
      </c>
      <c r="AN50" s="45" t="s">
        <v>36</v>
      </c>
      <c r="AO50" s="75">
        <v>23</v>
      </c>
      <c r="AP50" s="72">
        <v>100</v>
      </c>
      <c r="AQ50" s="73">
        <v>23</v>
      </c>
      <c r="AR50" s="74">
        <v>0.48687552921253174</v>
      </c>
      <c r="AS50" s="71" t="s">
        <v>33</v>
      </c>
      <c r="AT50" s="75">
        <v>24</v>
      </c>
      <c r="AU50" s="72">
        <v>100</v>
      </c>
      <c r="AV50" s="73">
        <v>24</v>
      </c>
      <c r="AW50" s="74">
        <v>0.5080440304826418</v>
      </c>
      <c r="AX50" s="71" t="s">
        <v>36</v>
      </c>
    </row>
    <row r="51" spans="1:50" ht="12" customHeight="1" x14ac:dyDescent="0.2">
      <c r="A51" s="51">
        <v>2</v>
      </c>
      <c r="B51" s="52" t="s">
        <v>87</v>
      </c>
      <c r="C51" s="98">
        <v>579</v>
      </c>
      <c r="D51" s="21">
        <v>2.895</v>
      </c>
      <c r="E51" s="66">
        <v>8</v>
      </c>
      <c r="F51" s="66">
        <v>0</v>
      </c>
      <c r="G51" s="56">
        <v>100</v>
      </c>
      <c r="H51" s="57">
        <v>8</v>
      </c>
      <c r="I51" s="69">
        <v>1.3816925734024179</v>
      </c>
      <c r="J51" s="85" t="s">
        <v>36</v>
      </c>
      <c r="K51" s="60">
        <v>100</v>
      </c>
      <c r="L51" s="86">
        <v>7.5833333333333339</v>
      </c>
      <c r="M51" s="56">
        <v>95.833333333333343</v>
      </c>
      <c r="N51" s="85">
        <v>7.9166666666666661</v>
      </c>
      <c r="O51" s="69">
        <v>1.3672999424294761</v>
      </c>
      <c r="P51" s="85" t="s">
        <v>36</v>
      </c>
      <c r="Q51" s="87">
        <v>98.039215686274503</v>
      </c>
      <c r="R51" s="88" t="s">
        <v>36</v>
      </c>
      <c r="S51" s="95">
        <v>-2.2499999999999853</v>
      </c>
      <c r="T51" s="66">
        <v>8</v>
      </c>
      <c r="U51" s="66">
        <v>0</v>
      </c>
      <c r="V51" s="56">
        <v>100</v>
      </c>
      <c r="W51" s="68">
        <v>8</v>
      </c>
      <c r="X51" s="69">
        <v>1.3816925734024179</v>
      </c>
      <c r="Y51" s="70" t="s">
        <v>36</v>
      </c>
      <c r="Z51" s="66">
        <v>7</v>
      </c>
      <c r="AA51" s="56">
        <v>87.5</v>
      </c>
      <c r="AB51" s="68">
        <v>8</v>
      </c>
      <c r="AC51" s="69">
        <v>1.3816925734024179</v>
      </c>
      <c r="AD51" s="70" t="s">
        <v>36</v>
      </c>
      <c r="AE51" s="66">
        <v>7</v>
      </c>
      <c r="AF51" s="56">
        <v>100</v>
      </c>
      <c r="AG51" s="68">
        <v>7</v>
      </c>
      <c r="AH51" s="69">
        <v>1.2089810017271159</v>
      </c>
      <c r="AI51" s="70" t="s">
        <v>36</v>
      </c>
      <c r="AJ51" s="66">
        <v>8</v>
      </c>
      <c r="AK51" s="72">
        <v>100</v>
      </c>
      <c r="AL51" s="33">
        <v>8</v>
      </c>
      <c r="AM51" s="44">
        <v>1.3816925734024179</v>
      </c>
      <c r="AN51" s="45" t="s">
        <v>36</v>
      </c>
      <c r="AO51" s="75">
        <v>8</v>
      </c>
      <c r="AP51" s="72">
        <v>100</v>
      </c>
      <c r="AQ51" s="73">
        <v>8</v>
      </c>
      <c r="AR51" s="74">
        <v>1.3816925734024179</v>
      </c>
      <c r="AS51" s="71" t="s">
        <v>36</v>
      </c>
      <c r="AT51" s="75">
        <v>8</v>
      </c>
      <c r="AU51" s="72">
        <v>100</v>
      </c>
      <c r="AV51" s="73">
        <v>8</v>
      </c>
      <c r="AW51" s="74">
        <v>1.3816925734024179</v>
      </c>
      <c r="AX51" s="71" t="s">
        <v>36</v>
      </c>
    </row>
    <row r="52" spans="1:50" ht="12" customHeight="1" x14ac:dyDescent="0.2">
      <c r="A52" s="51">
        <v>3</v>
      </c>
      <c r="B52" s="52" t="s">
        <v>88</v>
      </c>
      <c r="C52" s="99">
        <v>1147</v>
      </c>
      <c r="D52" s="21">
        <v>5.7350000000000003</v>
      </c>
      <c r="E52" s="66">
        <v>59</v>
      </c>
      <c r="F52" s="66">
        <v>0</v>
      </c>
      <c r="G52" s="56">
        <v>100</v>
      </c>
      <c r="H52" s="57">
        <v>59</v>
      </c>
      <c r="I52" s="69">
        <v>5.1438535309503051</v>
      </c>
      <c r="J52" s="85" t="s">
        <v>36</v>
      </c>
      <c r="K52" s="60">
        <v>100</v>
      </c>
      <c r="L52" s="86">
        <v>58.666666666666671</v>
      </c>
      <c r="M52" s="56">
        <v>99.435028248587571</v>
      </c>
      <c r="N52" s="85">
        <v>59</v>
      </c>
      <c r="O52" s="69">
        <v>5.1438535309503051</v>
      </c>
      <c r="P52" s="85" t="s">
        <v>36</v>
      </c>
      <c r="Q52" s="87">
        <v>100</v>
      </c>
      <c r="R52" s="88" t="s">
        <v>36</v>
      </c>
      <c r="S52" s="95">
        <v>-0.56497175141242417</v>
      </c>
      <c r="T52" s="66">
        <v>58</v>
      </c>
      <c r="U52" s="66">
        <v>1</v>
      </c>
      <c r="V52" s="56">
        <v>98.305084745762713</v>
      </c>
      <c r="W52" s="68">
        <v>59</v>
      </c>
      <c r="X52" s="69">
        <v>5.1438535309503051</v>
      </c>
      <c r="Y52" s="70" t="s">
        <v>36</v>
      </c>
      <c r="Z52" s="66">
        <v>59</v>
      </c>
      <c r="AA52" s="56">
        <v>100</v>
      </c>
      <c r="AB52" s="68">
        <v>59</v>
      </c>
      <c r="AC52" s="69">
        <v>5.1438535309503051</v>
      </c>
      <c r="AD52" s="70" t="s">
        <v>36</v>
      </c>
      <c r="AE52" s="66">
        <v>59</v>
      </c>
      <c r="AF52" s="62">
        <v>100</v>
      </c>
      <c r="AG52" s="89">
        <v>59</v>
      </c>
      <c r="AH52" s="58">
        <v>5.1438535309503051</v>
      </c>
      <c r="AI52" s="71" t="s">
        <v>36</v>
      </c>
      <c r="AJ52" s="66">
        <v>59</v>
      </c>
      <c r="AK52" s="72">
        <v>100</v>
      </c>
      <c r="AL52" s="73">
        <v>59</v>
      </c>
      <c r="AM52" s="74">
        <v>5.1438535309503051</v>
      </c>
      <c r="AN52" s="71" t="s">
        <v>36</v>
      </c>
      <c r="AO52" s="75">
        <v>59</v>
      </c>
      <c r="AP52" s="72">
        <v>100</v>
      </c>
      <c r="AQ52" s="73">
        <v>59</v>
      </c>
      <c r="AR52" s="74">
        <v>5.1438535309503051</v>
      </c>
      <c r="AS52" s="71" t="s">
        <v>36</v>
      </c>
      <c r="AT52" s="75">
        <v>59</v>
      </c>
      <c r="AU52" s="72">
        <v>100</v>
      </c>
      <c r="AV52" s="73">
        <v>59</v>
      </c>
      <c r="AW52" s="74">
        <v>5.1438535309503051</v>
      </c>
      <c r="AX52" s="71" t="s">
        <v>36</v>
      </c>
    </row>
    <row r="53" spans="1:50" ht="12" customHeight="1" x14ac:dyDescent="0.2">
      <c r="A53" s="51">
        <v>4</v>
      </c>
      <c r="B53" s="52" t="s">
        <v>89</v>
      </c>
      <c r="C53" s="98">
        <v>566</v>
      </c>
      <c r="D53" s="21">
        <v>2.83</v>
      </c>
      <c r="E53" s="66">
        <v>11</v>
      </c>
      <c r="F53" s="66">
        <v>0</v>
      </c>
      <c r="G53" s="56">
        <v>100</v>
      </c>
      <c r="H53" s="57">
        <v>11</v>
      </c>
      <c r="I53" s="69">
        <v>1.9434628975265018</v>
      </c>
      <c r="J53" s="85" t="s">
        <v>36</v>
      </c>
      <c r="K53" s="60">
        <v>100</v>
      </c>
      <c r="L53" s="86">
        <v>8.5</v>
      </c>
      <c r="M53" s="56">
        <v>78.787878787878782</v>
      </c>
      <c r="N53" s="85">
        <v>10.833333333333332</v>
      </c>
      <c r="O53" s="69">
        <v>1.9140164899882213</v>
      </c>
      <c r="P53" s="85" t="s">
        <v>36</v>
      </c>
      <c r="Q53" s="87">
        <v>80.701754385964904</v>
      </c>
      <c r="R53" s="88" t="s">
        <v>36</v>
      </c>
      <c r="S53" s="95">
        <v>-2.371541501976282</v>
      </c>
      <c r="T53" s="66">
        <v>6</v>
      </c>
      <c r="U53" s="66">
        <v>5</v>
      </c>
      <c r="V53" s="56">
        <v>54.54545454545454</v>
      </c>
      <c r="W53" s="68">
        <v>11</v>
      </c>
      <c r="X53" s="69">
        <v>1.9434628975265018</v>
      </c>
      <c r="Y53" s="70" t="s">
        <v>36</v>
      </c>
      <c r="Z53" s="66">
        <v>9</v>
      </c>
      <c r="AA53" s="56">
        <v>81.818181818181827</v>
      </c>
      <c r="AB53" s="68">
        <v>11</v>
      </c>
      <c r="AC53" s="69">
        <v>1.9434628975265018</v>
      </c>
      <c r="AD53" s="70" t="s">
        <v>36</v>
      </c>
      <c r="AE53" s="66">
        <v>11</v>
      </c>
      <c r="AF53" s="62">
        <v>100</v>
      </c>
      <c r="AG53" s="89">
        <v>11</v>
      </c>
      <c r="AH53" s="58">
        <v>1.9434628975265018</v>
      </c>
      <c r="AI53" s="71" t="s">
        <v>36</v>
      </c>
      <c r="AJ53" s="66">
        <v>11</v>
      </c>
      <c r="AK53" s="72">
        <v>100</v>
      </c>
      <c r="AL53" s="73">
        <v>11</v>
      </c>
      <c r="AM53" s="74">
        <v>1.9434628975265018</v>
      </c>
      <c r="AN53" s="71" t="s">
        <v>36</v>
      </c>
      <c r="AO53" s="75">
        <v>11</v>
      </c>
      <c r="AP53" s="72">
        <v>100</v>
      </c>
      <c r="AQ53" s="73">
        <v>11</v>
      </c>
      <c r="AR53" s="74">
        <v>1.9434628975265018</v>
      </c>
      <c r="AS53" s="71" t="s">
        <v>36</v>
      </c>
      <c r="AT53" s="75">
        <v>9</v>
      </c>
      <c r="AU53" s="72">
        <v>100</v>
      </c>
      <c r="AV53" s="73">
        <v>9</v>
      </c>
      <c r="AW53" s="74">
        <v>1.5901060070671376</v>
      </c>
      <c r="AX53" s="71" t="s">
        <v>36</v>
      </c>
    </row>
    <row r="54" spans="1:50" ht="12" customHeight="1" x14ac:dyDescent="0.2">
      <c r="A54" s="51">
        <v>5</v>
      </c>
      <c r="B54" s="52" t="s">
        <v>90</v>
      </c>
      <c r="C54" s="98">
        <v>688</v>
      </c>
      <c r="D54" s="21">
        <v>3.44</v>
      </c>
      <c r="E54" s="66">
        <v>6</v>
      </c>
      <c r="F54" s="66">
        <v>0</v>
      </c>
      <c r="G54" s="56">
        <v>100</v>
      </c>
      <c r="H54" s="57">
        <v>6</v>
      </c>
      <c r="I54" s="69">
        <v>0.87209302325581395</v>
      </c>
      <c r="J54" s="85" t="s">
        <v>36</v>
      </c>
      <c r="K54" s="60">
        <v>100</v>
      </c>
      <c r="L54" s="86">
        <v>5.3333333333333339</v>
      </c>
      <c r="M54" s="56">
        <v>88.8888888888889</v>
      </c>
      <c r="N54" s="85">
        <v>6</v>
      </c>
      <c r="O54" s="69">
        <v>0.87209302325581395</v>
      </c>
      <c r="P54" s="85" t="s">
        <v>36</v>
      </c>
      <c r="Q54" s="87">
        <v>93.333333333333343</v>
      </c>
      <c r="R54" s="88" t="s">
        <v>36</v>
      </c>
      <c r="S54" s="95">
        <v>-4.7619047619047556</v>
      </c>
      <c r="T54" s="66">
        <v>5</v>
      </c>
      <c r="U54" s="66">
        <v>1</v>
      </c>
      <c r="V54" s="56">
        <v>83.333333333333343</v>
      </c>
      <c r="W54" s="68">
        <v>6</v>
      </c>
      <c r="X54" s="69">
        <v>0.87209302325581395</v>
      </c>
      <c r="Y54" s="70" t="s">
        <v>36</v>
      </c>
      <c r="Z54" s="66">
        <v>5</v>
      </c>
      <c r="AA54" s="56">
        <v>83.333333333333343</v>
      </c>
      <c r="AB54" s="68">
        <v>6</v>
      </c>
      <c r="AC54" s="69">
        <v>0.87209302325581395</v>
      </c>
      <c r="AD54" s="70" t="s">
        <v>36</v>
      </c>
      <c r="AE54" s="66">
        <v>6</v>
      </c>
      <c r="AF54" s="62">
        <v>100</v>
      </c>
      <c r="AG54" s="89">
        <v>6</v>
      </c>
      <c r="AH54" s="58">
        <v>0.87209302325581395</v>
      </c>
      <c r="AI54" s="71" t="s">
        <v>36</v>
      </c>
      <c r="AJ54" s="66">
        <v>6</v>
      </c>
      <c r="AK54" s="72">
        <v>100</v>
      </c>
      <c r="AL54" s="73">
        <v>6</v>
      </c>
      <c r="AM54" s="74">
        <v>0.87209302325581395</v>
      </c>
      <c r="AN54" s="71" t="s">
        <v>36</v>
      </c>
      <c r="AO54" s="75">
        <v>6</v>
      </c>
      <c r="AP54" s="72">
        <v>100</v>
      </c>
      <c r="AQ54" s="73">
        <v>6</v>
      </c>
      <c r="AR54" s="74">
        <v>0.87209302325581395</v>
      </c>
      <c r="AS54" s="71" t="s">
        <v>36</v>
      </c>
      <c r="AT54" s="75">
        <v>6</v>
      </c>
      <c r="AU54" s="72">
        <v>100</v>
      </c>
      <c r="AV54" s="73">
        <v>6</v>
      </c>
      <c r="AW54" s="74">
        <v>0.87209302325581395</v>
      </c>
      <c r="AX54" s="71" t="s">
        <v>36</v>
      </c>
    </row>
    <row r="55" spans="1:50" ht="12" customHeight="1" x14ac:dyDescent="0.2">
      <c r="A55" s="51">
        <v>6</v>
      </c>
      <c r="B55" s="52" t="s">
        <v>91</v>
      </c>
      <c r="C55" s="98">
        <v>1019</v>
      </c>
      <c r="D55" s="21">
        <v>5.0949999999999998</v>
      </c>
      <c r="E55" s="66">
        <v>29</v>
      </c>
      <c r="F55" s="66">
        <v>0</v>
      </c>
      <c r="G55" s="56">
        <v>100</v>
      </c>
      <c r="H55" s="57">
        <v>29</v>
      </c>
      <c r="I55" s="69">
        <v>2.845927379784102</v>
      </c>
      <c r="J55" s="85" t="s">
        <v>36</v>
      </c>
      <c r="K55" s="60">
        <v>100</v>
      </c>
      <c r="L55" s="86">
        <v>28.333333333333329</v>
      </c>
      <c r="M55" s="56">
        <v>97.701149425287355</v>
      </c>
      <c r="N55" s="85">
        <v>29</v>
      </c>
      <c r="O55" s="69">
        <v>2.845927379784102</v>
      </c>
      <c r="P55" s="85" t="s">
        <v>36</v>
      </c>
      <c r="Q55" s="87">
        <v>89.189189189189193</v>
      </c>
      <c r="R55" s="88" t="s">
        <v>36</v>
      </c>
      <c r="S55" s="95">
        <v>9.5437129919888406</v>
      </c>
      <c r="T55" s="66">
        <v>29</v>
      </c>
      <c r="U55" s="66">
        <v>0</v>
      </c>
      <c r="V55" s="56">
        <v>100</v>
      </c>
      <c r="W55" s="68">
        <v>29</v>
      </c>
      <c r="X55" s="69">
        <v>2.845927379784102</v>
      </c>
      <c r="Y55" s="70" t="s">
        <v>36</v>
      </c>
      <c r="Z55" s="66">
        <v>27</v>
      </c>
      <c r="AA55" s="56">
        <v>93.103448275862064</v>
      </c>
      <c r="AB55" s="68">
        <v>29</v>
      </c>
      <c r="AC55" s="69">
        <v>2.845927379784102</v>
      </c>
      <c r="AD55" s="70" t="s">
        <v>36</v>
      </c>
      <c r="AE55" s="66">
        <v>29</v>
      </c>
      <c r="AF55" s="62">
        <v>100</v>
      </c>
      <c r="AG55" s="89">
        <v>29</v>
      </c>
      <c r="AH55" s="58">
        <v>2.845927379784102</v>
      </c>
      <c r="AI55" s="71" t="s">
        <v>36</v>
      </c>
      <c r="AJ55" s="66">
        <v>29</v>
      </c>
      <c r="AK55" s="72">
        <v>100</v>
      </c>
      <c r="AL55" s="73">
        <v>29</v>
      </c>
      <c r="AM55" s="74">
        <v>2.845927379784102</v>
      </c>
      <c r="AN55" s="71" t="s">
        <v>36</v>
      </c>
      <c r="AO55" s="75">
        <v>29</v>
      </c>
      <c r="AP55" s="72">
        <v>100</v>
      </c>
      <c r="AQ55" s="73">
        <v>29</v>
      </c>
      <c r="AR55" s="74">
        <v>2.845927379784102</v>
      </c>
      <c r="AS55" s="71" t="s">
        <v>36</v>
      </c>
      <c r="AT55" s="75">
        <v>29</v>
      </c>
      <c r="AU55" s="72">
        <v>100</v>
      </c>
      <c r="AV55" s="73">
        <v>29</v>
      </c>
      <c r="AW55" s="74">
        <v>2.845927379784102</v>
      </c>
      <c r="AX55" s="71" t="s">
        <v>36</v>
      </c>
    </row>
    <row r="56" spans="1:50" ht="12" customHeight="1" x14ac:dyDescent="0.2">
      <c r="A56" s="51">
        <v>7</v>
      </c>
      <c r="B56" s="52" t="s">
        <v>92</v>
      </c>
      <c r="C56" s="98">
        <v>704</v>
      </c>
      <c r="D56" s="21">
        <v>3.52</v>
      </c>
      <c r="E56" s="66">
        <v>73</v>
      </c>
      <c r="F56" s="66">
        <v>0</v>
      </c>
      <c r="G56" s="56">
        <v>100</v>
      </c>
      <c r="H56" s="57">
        <v>73</v>
      </c>
      <c r="I56" s="69">
        <v>10.369318181818182</v>
      </c>
      <c r="J56" s="85" t="s">
        <v>36</v>
      </c>
      <c r="K56" s="60">
        <v>97.368421052631575</v>
      </c>
      <c r="L56" s="86">
        <v>72.666666666666657</v>
      </c>
      <c r="M56" s="56">
        <v>99.543378995433784</v>
      </c>
      <c r="N56" s="85">
        <v>73</v>
      </c>
      <c r="O56" s="69">
        <v>10.369318181818182</v>
      </c>
      <c r="P56" s="85" t="s">
        <v>36</v>
      </c>
      <c r="Q56" s="87">
        <v>95.388809862494071</v>
      </c>
      <c r="R56" s="88" t="s">
        <v>36</v>
      </c>
      <c r="S56" s="95">
        <v>4.3554051454553822</v>
      </c>
      <c r="T56" s="66">
        <v>72</v>
      </c>
      <c r="U56" s="66">
        <v>1</v>
      </c>
      <c r="V56" s="56">
        <v>98.630136986301366</v>
      </c>
      <c r="W56" s="68">
        <v>73</v>
      </c>
      <c r="X56" s="69">
        <v>10.369318181818182</v>
      </c>
      <c r="Y56" s="70" t="s">
        <v>36</v>
      </c>
      <c r="Z56" s="66">
        <v>73</v>
      </c>
      <c r="AA56" s="56">
        <v>100</v>
      </c>
      <c r="AB56" s="68">
        <v>73</v>
      </c>
      <c r="AC56" s="69">
        <v>10.369318181818182</v>
      </c>
      <c r="AD56" s="70" t="s">
        <v>36</v>
      </c>
      <c r="AE56" s="66">
        <v>73</v>
      </c>
      <c r="AF56" s="62">
        <v>100</v>
      </c>
      <c r="AG56" s="89">
        <v>73</v>
      </c>
      <c r="AH56" s="58">
        <v>10.369318181818182</v>
      </c>
      <c r="AI56" s="71" t="s">
        <v>36</v>
      </c>
      <c r="AJ56" s="66">
        <v>73</v>
      </c>
      <c r="AK56" s="72">
        <v>100</v>
      </c>
      <c r="AL56" s="73">
        <v>73</v>
      </c>
      <c r="AM56" s="74">
        <v>10.369318181818182</v>
      </c>
      <c r="AN56" s="71" t="s">
        <v>36</v>
      </c>
      <c r="AO56" s="75">
        <v>73</v>
      </c>
      <c r="AP56" s="72">
        <v>100</v>
      </c>
      <c r="AQ56" s="73">
        <v>73</v>
      </c>
      <c r="AR56" s="74">
        <v>10.369318181818182</v>
      </c>
      <c r="AS56" s="71" t="s">
        <v>36</v>
      </c>
      <c r="AT56" s="75">
        <v>73</v>
      </c>
      <c r="AU56" s="72">
        <v>100</v>
      </c>
      <c r="AV56" s="73">
        <v>73</v>
      </c>
      <c r="AW56" s="74">
        <v>10.369318181818182</v>
      </c>
      <c r="AX56" s="71" t="s">
        <v>36</v>
      </c>
    </row>
    <row r="57" spans="1:50" ht="12" customHeight="1" x14ac:dyDescent="0.2">
      <c r="A57" s="51">
        <v>8</v>
      </c>
      <c r="B57" s="52" t="s">
        <v>93</v>
      </c>
      <c r="C57" s="98">
        <v>1330</v>
      </c>
      <c r="D57" s="21">
        <v>6.65</v>
      </c>
      <c r="E57" s="66">
        <v>2</v>
      </c>
      <c r="F57" s="66">
        <v>0</v>
      </c>
      <c r="G57" s="56">
        <v>100</v>
      </c>
      <c r="H57" s="57">
        <v>2</v>
      </c>
      <c r="I57" s="69">
        <v>0.15037593984962408</v>
      </c>
      <c r="J57" s="85" t="s">
        <v>33</v>
      </c>
      <c r="K57" s="60">
        <v>100</v>
      </c>
      <c r="L57" s="86">
        <v>2</v>
      </c>
      <c r="M57" s="56">
        <v>100</v>
      </c>
      <c r="N57" s="85">
        <v>2</v>
      </c>
      <c r="O57" s="69">
        <v>0.15037593984962408</v>
      </c>
      <c r="P57" s="85" t="s">
        <v>33</v>
      </c>
      <c r="Q57" s="87">
        <v>99.074074074074076</v>
      </c>
      <c r="R57" s="88" t="s">
        <v>36</v>
      </c>
      <c r="S57" s="95">
        <v>0.93457943925232545</v>
      </c>
      <c r="T57" s="66">
        <v>2</v>
      </c>
      <c r="U57" s="66">
        <v>0</v>
      </c>
      <c r="V57" s="56">
        <v>100</v>
      </c>
      <c r="W57" s="68">
        <v>2</v>
      </c>
      <c r="X57" s="69">
        <v>0.15037593984962408</v>
      </c>
      <c r="Y57" s="70" t="s">
        <v>33</v>
      </c>
      <c r="Z57" s="66">
        <v>2</v>
      </c>
      <c r="AA57" s="56">
        <v>100</v>
      </c>
      <c r="AB57" s="68">
        <v>2</v>
      </c>
      <c r="AC57" s="69">
        <v>0.15037593984962408</v>
      </c>
      <c r="AD57" s="70" t="s">
        <v>33</v>
      </c>
      <c r="AE57" s="66">
        <v>2</v>
      </c>
      <c r="AF57" s="62">
        <v>100</v>
      </c>
      <c r="AG57" s="89">
        <v>2</v>
      </c>
      <c r="AH57" s="58">
        <v>0.15037593984962408</v>
      </c>
      <c r="AI57" s="71" t="s">
        <v>33</v>
      </c>
      <c r="AJ57" s="66">
        <v>2</v>
      </c>
      <c r="AK57" s="72">
        <v>100</v>
      </c>
      <c r="AL57" s="73">
        <v>2</v>
      </c>
      <c r="AM57" s="74">
        <v>0.15037593984962408</v>
      </c>
      <c r="AN57" s="71" t="s">
        <v>33</v>
      </c>
      <c r="AO57" s="75">
        <v>2</v>
      </c>
      <c r="AP57" s="72">
        <v>100</v>
      </c>
      <c r="AQ57" s="73">
        <v>2</v>
      </c>
      <c r="AR57" s="74">
        <v>0.15037593984962408</v>
      </c>
      <c r="AS57" s="71" t="s">
        <v>33</v>
      </c>
      <c r="AT57" s="75">
        <v>2</v>
      </c>
      <c r="AU57" s="72">
        <v>100</v>
      </c>
      <c r="AV57" s="73">
        <v>2</v>
      </c>
      <c r="AW57" s="74">
        <v>0.15037593984962408</v>
      </c>
      <c r="AX57" s="71" t="s">
        <v>33</v>
      </c>
    </row>
    <row r="58" spans="1:50" ht="12" customHeight="1" x14ac:dyDescent="0.2">
      <c r="A58" s="51">
        <v>9</v>
      </c>
      <c r="B58" s="52" t="s">
        <v>94</v>
      </c>
      <c r="C58" s="98">
        <v>1457</v>
      </c>
      <c r="D58" s="21">
        <v>7.2850000000000001</v>
      </c>
      <c r="E58" s="66">
        <v>21</v>
      </c>
      <c r="F58" s="66">
        <v>0</v>
      </c>
      <c r="G58" s="56">
        <v>100</v>
      </c>
      <c r="H58" s="57">
        <v>21</v>
      </c>
      <c r="I58" s="69">
        <v>1.4413177762525737</v>
      </c>
      <c r="J58" s="85" t="s">
        <v>36</v>
      </c>
      <c r="K58" s="60">
        <v>100</v>
      </c>
      <c r="L58" s="86">
        <v>20.666666666666668</v>
      </c>
      <c r="M58" s="56">
        <v>98.412698412698404</v>
      </c>
      <c r="N58" s="85">
        <v>21</v>
      </c>
      <c r="O58" s="69">
        <v>1.4413177762525737</v>
      </c>
      <c r="P58" s="85" t="s">
        <v>36</v>
      </c>
      <c r="Q58" s="87">
        <v>98.765432098765444</v>
      </c>
      <c r="R58" s="88" t="s">
        <v>36</v>
      </c>
      <c r="S58" s="95">
        <v>-0.35714285714287808</v>
      </c>
      <c r="T58" s="66">
        <v>21</v>
      </c>
      <c r="U58" s="66">
        <v>0</v>
      </c>
      <c r="V58" s="56">
        <v>100</v>
      </c>
      <c r="W58" s="68">
        <v>21</v>
      </c>
      <c r="X58" s="69">
        <v>1.4413177762525737</v>
      </c>
      <c r="Y58" s="70" t="s">
        <v>36</v>
      </c>
      <c r="Z58" s="66">
        <v>20</v>
      </c>
      <c r="AA58" s="56">
        <v>95.238095238095227</v>
      </c>
      <c r="AB58" s="68">
        <v>21</v>
      </c>
      <c r="AC58" s="69">
        <v>1.4413177762525737</v>
      </c>
      <c r="AD58" s="70" t="s">
        <v>36</v>
      </c>
      <c r="AE58" s="66">
        <v>21</v>
      </c>
      <c r="AF58" s="62">
        <v>100</v>
      </c>
      <c r="AG58" s="89">
        <v>21</v>
      </c>
      <c r="AH58" s="58">
        <v>1.4413177762525737</v>
      </c>
      <c r="AI58" s="71" t="s">
        <v>36</v>
      </c>
      <c r="AJ58" s="66">
        <v>21</v>
      </c>
      <c r="AK58" s="72">
        <v>100</v>
      </c>
      <c r="AL58" s="73">
        <v>21</v>
      </c>
      <c r="AM58" s="74">
        <v>1.4413177762525737</v>
      </c>
      <c r="AN58" s="71" t="s">
        <v>36</v>
      </c>
      <c r="AO58" s="75">
        <v>21</v>
      </c>
      <c r="AP58" s="72">
        <v>100</v>
      </c>
      <c r="AQ58" s="73">
        <v>21</v>
      </c>
      <c r="AR58" s="74">
        <v>1.4413177762525737</v>
      </c>
      <c r="AS58" s="71" t="s">
        <v>36</v>
      </c>
      <c r="AT58" s="75">
        <v>21</v>
      </c>
      <c r="AU58" s="72">
        <v>100</v>
      </c>
      <c r="AV58" s="73">
        <v>21</v>
      </c>
      <c r="AW58" s="74">
        <v>1.4413177762525737</v>
      </c>
      <c r="AX58" s="71" t="s">
        <v>36</v>
      </c>
    </row>
    <row r="59" spans="1:50" s="36" customFormat="1" ht="12" customHeight="1" x14ac:dyDescent="0.2">
      <c r="A59" s="37" t="s">
        <v>95</v>
      </c>
      <c r="B59" s="80" t="s">
        <v>96</v>
      </c>
      <c r="C59" s="97">
        <v>18242</v>
      </c>
      <c r="D59" s="21">
        <v>91.21</v>
      </c>
      <c r="E59" s="22">
        <v>269</v>
      </c>
      <c r="F59" s="22">
        <v>5</v>
      </c>
      <c r="G59" s="24">
        <v>98.175182481751818</v>
      </c>
      <c r="H59" s="49">
        <v>274</v>
      </c>
      <c r="I59" s="41">
        <v>1.5020282863721084</v>
      </c>
      <c r="J59" s="43" t="s">
        <v>36</v>
      </c>
      <c r="K59" s="26">
        <v>100</v>
      </c>
      <c r="L59" s="42">
        <v>255.41666666666669</v>
      </c>
      <c r="M59" s="24">
        <v>93.277808971239637</v>
      </c>
      <c r="N59" s="43">
        <v>273.83333333333331</v>
      </c>
      <c r="O59" s="41">
        <v>1.5011146438621494</v>
      </c>
      <c r="P59" s="43" t="s">
        <v>36</v>
      </c>
      <c r="Q59" s="28">
        <v>87.535490035490028</v>
      </c>
      <c r="R59" s="46" t="s">
        <v>36</v>
      </c>
      <c r="S59" s="30">
        <v>6.5599894778922918</v>
      </c>
      <c r="T59" s="22">
        <v>260</v>
      </c>
      <c r="U59" s="22">
        <v>14</v>
      </c>
      <c r="V59" s="24">
        <v>94.890510948905103</v>
      </c>
      <c r="W59" s="23">
        <v>274</v>
      </c>
      <c r="X59" s="41">
        <v>1.5020282863721084</v>
      </c>
      <c r="Y59" s="45" t="s">
        <v>36</v>
      </c>
      <c r="Z59" s="22">
        <v>235</v>
      </c>
      <c r="AA59" s="24">
        <v>85.766423357664237</v>
      </c>
      <c r="AB59" s="82">
        <v>274</v>
      </c>
      <c r="AC59" s="41">
        <v>1.5020282863721084</v>
      </c>
      <c r="AD59" s="45" t="s">
        <v>36</v>
      </c>
      <c r="AE59" s="83">
        <v>270</v>
      </c>
      <c r="AF59" s="24">
        <v>98.901098901098905</v>
      </c>
      <c r="AG59" s="23">
        <v>273</v>
      </c>
      <c r="AH59" s="41">
        <v>1.4965464313123562</v>
      </c>
      <c r="AI59" s="45" t="s">
        <v>36</v>
      </c>
      <c r="AJ59" s="83">
        <v>269</v>
      </c>
      <c r="AK59" s="32">
        <v>98.53479853479854</v>
      </c>
      <c r="AL59" s="33">
        <v>273</v>
      </c>
      <c r="AM59" s="44">
        <v>1.4965464313123562</v>
      </c>
      <c r="AN59" s="45" t="s">
        <v>36</v>
      </c>
      <c r="AO59" s="35">
        <v>273</v>
      </c>
      <c r="AP59" s="32">
        <v>99.635036496350367</v>
      </c>
      <c r="AQ59" s="33">
        <v>274</v>
      </c>
      <c r="AR59" s="44">
        <v>1.5020282863721084</v>
      </c>
      <c r="AS59" s="45" t="s">
        <v>36</v>
      </c>
      <c r="AT59" s="35">
        <v>273</v>
      </c>
      <c r="AU59" s="32">
        <v>99.635036496350367</v>
      </c>
      <c r="AV59" s="33">
        <v>274</v>
      </c>
      <c r="AW59" s="44">
        <v>1.5020282863721084</v>
      </c>
      <c r="AX59" s="45" t="s">
        <v>36</v>
      </c>
    </row>
    <row r="60" spans="1:50" ht="12" customHeight="1" x14ac:dyDescent="0.2">
      <c r="A60" s="51">
        <v>1</v>
      </c>
      <c r="B60" s="100" t="s">
        <v>97</v>
      </c>
      <c r="C60" s="98">
        <v>7626</v>
      </c>
      <c r="D60" s="21">
        <v>38.130000000000003</v>
      </c>
      <c r="E60" s="66">
        <v>51</v>
      </c>
      <c r="F60" s="66">
        <v>1</v>
      </c>
      <c r="G60" s="56">
        <v>98.076923076923066</v>
      </c>
      <c r="H60" s="57">
        <v>52</v>
      </c>
      <c r="I60" s="58">
        <v>0.68187778651980069</v>
      </c>
      <c r="J60" s="59" t="s">
        <v>36</v>
      </c>
      <c r="K60" s="60">
        <v>100</v>
      </c>
      <c r="L60" s="61">
        <v>48.75</v>
      </c>
      <c r="M60" s="62">
        <v>99.519230769230774</v>
      </c>
      <c r="N60" s="59">
        <v>49</v>
      </c>
      <c r="O60" s="58">
        <v>0.64253868345135068</v>
      </c>
      <c r="P60" s="59" t="s">
        <v>36</v>
      </c>
      <c r="Q60" s="63">
        <v>100</v>
      </c>
      <c r="R60" s="64" t="s">
        <v>33</v>
      </c>
      <c r="S60" s="65">
        <v>-0.48076923076922906</v>
      </c>
      <c r="T60" s="66">
        <v>52</v>
      </c>
      <c r="U60" s="66">
        <v>0</v>
      </c>
      <c r="V60" s="56">
        <v>100</v>
      </c>
      <c r="W60" s="68">
        <v>52</v>
      </c>
      <c r="X60" s="69">
        <v>0.68187778651980069</v>
      </c>
      <c r="Y60" s="70" t="s">
        <v>36</v>
      </c>
      <c r="Z60" s="66">
        <v>43</v>
      </c>
      <c r="AA60" s="56">
        <v>100</v>
      </c>
      <c r="AB60" s="68">
        <v>43</v>
      </c>
      <c r="AC60" s="69">
        <v>0.56386047731445066</v>
      </c>
      <c r="AD60" s="70" t="s">
        <v>36</v>
      </c>
      <c r="AE60" s="66">
        <v>51</v>
      </c>
      <c r="AF60" s="62">
        <v>98.076923076923066</v>
      </c>
      <c r="AG60" s="89">
        <v>52</v>
      </c>
      <c r="AH60" s="58">
        <v>0.68187778651980069</v>
      </c>
      <c r="AI60" s="71" t="s">
        <v>36</v>
      </c>
      <c r="AJ60" s="66">
        <v>50</v>
      </c>
      <c r="AK60" s="72">
        <v>96.15384615384616</v>
      </c>
      <c r="AL60" s="73">
        <v>52</v>
      </c>
      <c r="AM60" s="74">
        <v>0.68187778651980069</v>
      </c>
      <c r="AN60" s="71" t="s">
        <v>36</v>
      </c>
      <c r="AO60" s="75">
        <v>52</v>
      </c>
      <c r="AP60" s="72">
        <v>100</v>
      </c>
      <c r="AQ60" s="73">
        <v>52</v>
      </c>
      <c r="AR60" s="74">
        <v>0.68187778651980069</v>
      </c>
      <c r="AS60" s="71" t="s">
        <v>36</v>
      </c>
      <c r="AT60" s="75">
        <v>52</v>
      </c>
      <c r="AU60" s="72">
        <v>100</v>
      </c>
      <c r="AV60" s="73">
        <v>52</v>
      </c>
      <c r="AW60" s="74">
        <v>0.68187778651980069</v>
      </c>
      <c r="AX60" s="71" t="s">
        <v>36</v>
      </c>
    </row>
    <row r="61" spans="1:50" ht="12" customHeight="1" x14ac:dyDescent="0.2">
      <c r="A61" s="51">
        <v>2</v>
      </c>
      <c r="B61" s="100" t="s">
        <v>98</v>
      </c>
      <c r="C61" s="98">
        <v>2283</v>
      </c>
      <c r="D61" s="21">
        <v>11.414999999999999</v>
      </c>
      <c r="E61" s="66">
        <v>35</v>
      </c>
      <c r="F61" s="66">
        <v>0</v>
      </c>
      <c r="G61" s="56">
        <v>100</v>
      </c>
      <c r="H61" s="57">
        <v>35</v>
      </c>
      <c r="I61" s="58">
        <v>1.5330705212439772</v>
      </c>
      <c r="J61" s="59" t="s">
        <v>36</v>
      </c>
      <c r="K61" s="60">
        <v>100</v>
      </c>
      <c r="L61" s="61">
        <v>33.666666666666664</v>
      </c>
      <c r="M61" s="62">
        <v>96.190476190476204</v>
      </c>
      <c r="N61" s="59">
        <v>35</v>
      </c>
      <c r="O61" s="58">
        <v>1.5330705212439772</v>
      </c>
      <c r="P61" s="59" t="s">
        <v>36</v>
      </c>
      <c r="Q61" s="63">
        <v>64.166666666666671</v>
      </c>
      <c r="R61" s="64" t="s">
        <v>33</v>
      </c>
      <c r="S61" s="65">
        <v>49.907235621521352</v>
      </c>
      <c r="T61" s="66">
        <v>34</v>
      </c>
      <c r="U61" s="66">
        <v>1</v>
      </c>
      <c r="V61" s="56">
        <v>97.142857142857139</v>
      </c>
      <c r="W61" s="68">
        <v>35</v>
      </c>
      <c r="X61" s="69">
        <v>1.5330705212439772</v>
      </c>
      <c r="Y61" s="70" t="s">
        <v>36</v>
      </c>
      <c r="Z61" s="66">
        <v>32</v>
      </c>
      <c r="AA61" s="56">
        <v>91.428571428571431</v>
      </c>
      <c r="AB61" s="68">
        <v>35</v>
      </c>
      <c r="AC61" s="69">
        <v>1.5330705212439772</v>
      </c>
      <c r="AD61" s="70" t="s">
        <v>36</v>
      </c>
      <c r="AE61" s="66">
        <v>35</v>
      </c>
      <c r="AF61" s="62">
        <v>100</v>
      </c>
      <c r="AG61" s="89">
        <v>35</v>
      </c>
      <c r="AH61" s="58">
        <v>1.5330705212439772</v>
      </c>
      <c r="AI61" s="71" t="s">
        <v>36</v>
      </c>
      <c r="AJ61" s="66">
        <v>35</v>
      </c>
      <c r="AK61" s="72">
        <v>100</v>
      </c>
      <c r="AL61" s="73">
        <v>35</v>
      </c>
      <c r="AM61" s="74">
        <v>1.5330705212439772</v>
      </c>
      <c r="AN61" s="71" t="s">
        <v>36</v>
      </c>
      <c r="AO61" s="75">
        <v>35</v>
      </c>
      <c r="AP61" s="72">
        <v>100</v>
      </c>
      <c r="AQ61" s="73">
        <v>35</v>
      </c>
      <c r="AR61" s="74">
        <v>1.5330705212439772</v>
      </c>
      <c r="AS61" s="71" t="s">
        <v>36</v>
      </c>
      <c r="AT61" s="75">
        <v>35</v>
      </c>
      <c r="AU61" s="72">
        <v>100</v>
      </c>
      <c r="AV61" s="73">
        <v>35</v>
      </c>
      <c r="AW61" s="74">
        <v>1.5330705212439772</v>
      </c>
      <c r="AX61" s="71" t="s">
        <v>36</v>
      </c>
    </row>
    <row r="62" spans="1:50" ht="12" customHeight="1" x14ac:dyDescent="0.2">
      <c r="A62" s="51">
        <v>3</v>
      </c>
      <c r="B62" s="100" t="s">
        <v>99</v>
      </c>
      <c r="C62" s="98">
        <v>2468</v>
      </c>
      <c r="D62" s="21">
        <v>12.34</v>
      </c>
      <c r="E62" s="66">
        <v>34</v>
      </c>
      <c r="F62" s="66">
        <v>0</v>
      </c>
      <c r="G62" s="56">
        <v>100</v>
      </c>
      <c r="H62" s="57">
        <v>34</v>
      </c>
      <c r="I62" s="58">
        <v>1.3776337115072934</v>
      </c>
      <c r="J62" s="59" t="s">
        <v>36</v>
      </c>
      <c r="K62" s="60">
        <v>100</v>
      </c>
      <c r="L62" s="61">
        <v>32</v>
      </c>
      <c r="M62" s="62">
        <v>94.117647058823536</v>
      </c>
      <c r="N62" s="59">
        <v>34</v>
      </c>
      <c r="O62" s="58">
        <v>1.3776337115072934</v>
      </c>
      <c r="P62" s="59" t="s">
        <v>36</v>
      </c>
      <c r="Q62" s="63">
        <v>94.444444444444457</v>
      </c>
      <c r="R62" s="64" t="s">
        <v>33</v>
      </c>
      <c r="S62" s="65">
        <v>-0.34602076124568004</v>
      </c>
      <c r="T62" s="66">
        <v>32</v>
      </c>
      <c r="U62" s="66">
        <v>2</v>
      </c>
      <c r="V62" s="56">
        <v>94.117647058823522</v>
      </c>
      <c r="W62" s="68">
        <v>34</v>
      </c>
      <c r="X62" s="69">
        <v>1.3776337115072934</v>
      </c>
      <c r="Y62" s="70" t="s">
        <v>36</v>
      </c>
      <c r="Z62" s="66">
        <v>30</v>
      </c>
      <c r="AA62" s="56">
        <v>88.235294117647058</v>
      </c>
      <c r="AB62" s="68">
        <v>34</v>
      </c>
      <c r="AC62" s="69">
        <v>1.3776337115072934</v>
      </c>
      <c r="AD62" s="70" t="s">
        <v>36</v>
      </c>
      <c r="AE62" s="66">
        <v>34</v>
      </c>
      <c r="AF62" s="62">
        <v>100</v>
      </c>
      <c r="AG62" s="89">
        <v>34</v>
      </c>
      <c r="AH62" s="58">
        <v>1.3776337115072934</v>
      </c>
      <c r="AI62" s="71" t="s">
        <v>36</v>
      </c>
      <c r="AJ62" s="66">
        <v>34</v>
      </c>
      <c r="AK62" s="72">
        <v>100</v>
      </c>
      <c r="AL62" s="73">
        <v>34</v>
      </c>
      <c r="AM62" s="74">
        <v>1.3776337115072934</v>
      </c>
      <c r="AN62" s="71" t="s">
        <v>36</v>
      </c>
      <c r="AO62" s="75">
        <v>34</v>
      </c>
      <c r="AP62" s="72">
        <v>100</v>
      </c>
      <c r="AQ62" s="73">
        <v>34</v>
      </c>
      <c r="AR62" s="74">
        <v>1.3776337115072934</v>
      </c>
      <c r="AS62" s="71" t="s">
        <v>36</v>
      </c>
      <c r="AT62" s="75">
        <v>34</v>
      </c>
      <c r="AU62" s="72">
        <v>100</v>
      </c>
      <c r="AV62" s="73">
        <v>34</v>
      </c>
      <c r="AW62" s="74">
        <v>1.3776337115072934</v>
      </c>
      <c r="AX62" s="71" t="s">
        <v>36</v>
      </c>
    </row>
    <row r="63" spans="1:50" ht="12" customHeight="1" x14ac:dyDescent="0.2">
      <c r="A63" s="51">
        <v>4</v>
      </c>
      <c r="B63" s="100" t="s">
        <v>100</v>
      </c>
      <c r="C63" s="98">
        <v>2367</v>
      </c>
      <c r="D63" s="21">
        <v>11.835000000000001</v>
      </c>
      <c r="E63" s="66">
        <v>24</v>
      </c>
      <c r="F63" s="66">
        <v>0</v>
      </c>
      <c r="G63" s="56">
        <v>100</v>
      </c>
      <c r="H63" s="57">
        <v>24</v>
      </c>
      <c r="I63" s="58">
        <v>1.0139416983523446</v>
      </c>
      <c r="J63" s="59" t="s">
        <v>36</v>
      </c>
      <c r="K63" s="60">
        <v>100</v>
      </c>
      <c r="L63" s="61">
        <v>23.333333333333336</v>
      </c>
      <c r="M63" s="62">
        <v>97.222222222222229</v>
      </c>
      <c r="N63" s="59">
        <v>24</v>
      </c>
      <c r="O63" s="58">
        <v>1.0139416983523446</v>
      </c>
      <c r="P63" s="59" t="s">
        <v>36</v>
      </c>
      <c r="Q63" s="63">
        <v>100</v>
      </c>
      <c r="R63" s="64" t="s">
        <v>33</v>
      </c>
      <c r="S63" s="65">
        <v>-2.7777777777777679</v>
      </c>
      <c r="T63" s="66">
        <v>23</v>
      </c>
      <c r="U63" s="66">
        <v>1</v>
      </c>
      <c r="V63" s="56">
        <v>95.833333333333343</v>
      </c>
      <c r="W63" s="68">
        <v>24</v>
      </c>
      <c r="X63" s="69">
        <v>1.0139416983523446</v>
      </c>
      <c r="Y63" s="70" t="s">
        <v>36</v>
      </c>
      <c r="Z63" s="66">
        <v>23</v>
      </c>
      <c r="AA63" s="56">
        <v>95.833333333333343</v>
      </c>
      <c r="AB63" s="68">
        <v>24</v>
      </c>
      <c r="AC63" s="69">
        <v>1.0139416983523446</v>
      </c>
      <c r="AD63" s="70" t="s">
        <v>36</v>
      </c>
      <c r="AE63" s="66">
        <v>24</v>
      </c>
      <c r="AF63" s="62">
        <v>100</v>
      </c>
      <c r="AG63" s="89">
        <v>24</v>
      </c>
      <c r="AH63" s="58">
        <v>1.0139416983523446</v>
      </c>
      <c r="AI63" s="71" t="s">
        <v>36</v>
      </c>
      <c r="AJ63" s="66">
        <v>24</v>
      </c>
      <c r="AK63" s="72">
        <v>100</v>
      </c>
      <c r="AL63" s="73">
        <v>24</v>
      </c>
      <c r="AM63" s="74">
        <v>1.0139416983523446</v>
      </c>
      <c r="AN63" s="71" t="s">
        <v>36</v>
      </c>
      <c r="AO63" s="75">
        <v>24</v>
      </c>
      <c r="AP63" s="72">
        <v>100</v>
      </c>
      <c r="AQ63" s="73">
        <v>24</v>
      </c>
      <c r="AR63" s="74">
        <v>1.0139416983523446</v>
      </c>
      <c r="AS63" s="71" t="s">
        <v>36</v>
      </c>
      <c r="AT63" s="75">
        <v>24</v>
      </c>
      <c r="AU63" s="72">
        <v>100</v>
      </c>
      <c r="AV63" s="73">
        <v>24</v>
      </c>
      <c r="AW63" s="74">
        <v>1.0139416983523446</v>
      </c>
      <c r="AX63" s="71" t="s">
        <v>36</v>
      </c>
    </row>
    <row r="64" spans="1:50" ht="12" customHeight="1" x14ac:dyDescent="0.2">
      <c r="A64" s="51">
        <v>5</v>
      </c>
      <c r="B64" s="100" t="s">
        <v>101</v>
      </c>
      <c r="C64" s="98">
        <v>1297</v>
      </c>
      <c r="D64" s="21">
        <v>6.4850000000000003</v>
      </c>
      <c r="E64" s="66">
        <v>27</v>
      </c>
      <c r="F64" s="66">
        <v>0</v>
      </c>
      <c r="G64" s="56">
        <v>100</v>
      </c>
      <c r="H64" s="57">
        <v>27</v>
      </c>
      <c r="I64" s="58">
        <v>2.081727062451812</v>
      </c>
      <c r="J64" s="59" t="s">
        <v>36</v>
      </c>
      <c r="K64" s="60">
        <v>100</v>
      </c>
      <c r="L64" s="61">
        <v>25</v>
      </c>
      <c r="M64" s="62">
        <v>92.592592592592595</v>
      </c>
      <c r="N64" s="59">
        <v>27</v>
      </c>
      <c r="O64" s="58">
        <v>2.081727062451812</v>
      </c>
      <c r="P64" s="59" t="s">
        <v>36</v>
      </c>
      <c r="Q64" s="63">
        <v>92.592592592592595</v>
      </c>
      <c r="R64" s="64" t="s">
        <v>36</v>
      </c>
      <c r="S64" s="65">
        <v>0</v>
      </c>
      <c r="T64" s="66">
        <v>24</v>
      </c>
      <c r="U64" s="66">
        <v>3</v>
      </c>
      <c r="V64" s="56">
        <v>88.888888888888886</v>
      </c>
      <c r="W64" s="68">
        <v>27</v>
      </c>
      <c r="X64" s="69">
        <v>2.081727062451812</v>
      </c>
      <c r="Y64" s="70" t="s">
        <v>36</v>
      </c>
      <c r="Z64" s="66">
        <v>24</v>
      </c>
      <c r="AA64" s="56">
        <v>88.888888888888886</v>
      </c>
      <c r="AB64" s="68">
        <v>27</v>
      </c>
      <c r="AC64" s="69">
        <v>2.081727062451812</v>
      </c>
      <c r="AD64" s="70" t="s">
        <v>36</v>
      </c>
      <c r="AE64" s="66">
        <v>27</v>
      </c>
      <c r="AF64" s="62">
        <v>100</v>
      </c>
      <c r="AG64" s="89">
        <v>27</v>
      </c>
      <c r="AH64" s="58">
        <v>2.081727062451812</v>
      </c>
      <c r="AI64" s="71" t="s">
        <v>36</v>
      </c>
      <c r="AJ64" s="66">
        <v>27</v>
      </c>
      <c r="AK64" s="72">
        <v>100</v>
      </c>
      <c r="AL64" s="73">
        <v>27</v>
      </c>
      <c r="AM64" s="74">
        <v>2.081727062451812</v>
      </c>
      <c r="AN64" s="71" t="s">
        <v>36</v>
      </c>
      <c r="AO64" s="75">
        <v>27</v>
      </c>
      <c r="AP64" s="72">
        <v>100</v>
      </c>
      <c r="AQ64" s="73">
        <v>27</v>
      </c>
      <c r="AR64" s="74">
        <v>2.081727062451812</v>
      </c>
      <c r="AS64" s="71" t="s">
        <v>36</v>
      </c>
      <c r="AT64" s="75">
        <v>27</v>
      </c>
      <c r="AU64" s="72">
        <v>100</v>
      </c>
      <c r="AV64" s="73">
        <v>27</v>
      </c>
      <c r="AW64" s="74">
        <v>2.081727062451812</v>
      </c>
      <c r="AX64" s="71" t="s">
        <v>36</v>
      </c>
    </row>
    <row r="65" spans="1:50" ht="12" customHeight="1" x14ac:dyDescent="0.2">
      <c r="A65" s="51">
        <v>6</v>
      </c>
      <c r="B65" s="100" t="s">
        <v>102</v>
      </c>
      <c r="C65" s="98">
        <v>2201</v>
      </c>
      <c r="D65" s="21">
        <v>11.005000000000001</v>
      </c>
      <c r="E65" s="66">
        <v>28</v>
      </c>
      <c r="F65" s="66">
        <v>1</v>
      </c>
      <c r="G65" s="56">
        <v>96.551724137931032</v>
      </c>
      <c r="H65" s="57">
        <v>29</v>
      </c>
      <c r="I65" s="58">
        <v>1.3175829168559745</v>
      </c>
      <c r="J65" s="59" t="s">
        <v>36</v>
      </c>
      <c r="K65" s="60">
        <v>100</v>
      </c>
      <c r="L65" s="61">
        <v>28.25</v>
      </c>
      <c r="M65" s="62">
        <v>100</v>
      </c>
      <c r="N65" s="59">
        <v>28.25</v>
      </c>
      <c r="O65" s="58">
        <v>1.283507496592458</v>
      </c>
      <c r="P65" s="59" t="s">
        <v>36</v>
      </c>
      <c r="Q65" s="63">
        <v>100</v>
      </c>
      <c r="R65" s="64" t="s">
        <v>36</v>
      </c>
      <c r="S65" s="65">
        <v>0</v>
      </c>
      <c r="T65" s="66">
        <v>29</v>
      </c>
      <c r="U65" s="66">
        <v>0</v>
      </c>
      <c r="V65" s="56">
        <v>100</v>
      </c>
      <c r="W65" s="68">
        <v>29</v>
      </c>
      <c r="X65" s="69">
        <v>1.3175829168559745</v>
      </c>
      <c r="Y65" s="70" t="s">
        <v>36</v>
      </c>
      <c r="Z65" s="66">
        <v>27</v>
      </c>
      <c r="AA65" s="56">
        <v>100</v>
      </c>
      <c r="AB65" s="68">
        <v>27</v>
      </c>
      <c r="AC65" s="69">
        <v>1.226715129486597</v>
      </c>
      <c r="AD65" s="70" t="s">
        <v>36</v>
      </c>
      <c r="AE65" s="66">
        <v>28</v>
      </c>
      <c r="AF65" s="56">
        <v>100</v>
      </c>
      <c r="AG65" s="89">
        <v>28</v>
      </c>
      <c r="AH65" s="58">
        <v>1.2721490231712858</v>
      </c>
      <c r="AI65" s="71" t="s">
        <v>36</v>
      </c>
      <c r="AJ65" s="66">
        <v>29</v>
      </c>
      <c r="AK65" s="72">
        <v>100</v>
      </c>
      <c r="AL65" s="73">
        <v>29</v>
      </c>
      <c r="AM65" s="74">
        <v>1.3175829168559745</v>
      </c>
      <c r="AN65" s="71" t="s">
        <v>36</v>
      </c>
      <c r="AO65" s="75">
        <v>29</v>
      </c>
      <c r="AP65" s="72">
        <v>100</v>
      </c>
      <c r="AQ65" s="73">
        <v>29</v>
      </c>
      <c r="AR65" s="74">
        <v>1.3175829168559745</v>
      </c>
      <c r="AS65" s="71" t="s">
        <v>36</v>
      </c>
      <c r="AT65" s="75">
        <v>29</v>
      </c>
      <c r="AU65" s="72">
        <v>100</v>
      </c>
      <c r="AV65" s="73">
        <v>29</v>
      </c>
      <c r="AW65" s="74">
        <v>1.3175829168559745</v>
      </c>
      <c r="AX65" s="71" t="s">
        <v>36</v>
      </c>
    </row>
    <row r="66" spans="1:50" s="36" customFormat="1" ht="12" customHeight="1" x14ac:dyDescent="0.2">
      <c r="A66" s="37" t="s">
        <v>103</v>
      </c>
      <c r="B66" s="101" t="s">
        <v>104</v>
      </c>
      <c r="C66" s="97">
        <v>67519</v>
      </c>
      <c r="D66" s="21">
        <v>337.59500000000003</v>
      </c>
      <c r="E66" s="22">
        <v>550</v>
      </c>
      <c r="F66" s="23">
        <v>10</v>
      </c>
      <c r="G66" s="24">
        <v>98.214285714285708</v>
      </c>
      <c r="H66" s="49">
        <v>560</v>
      </c>
      <c r="I66" s="41">
        <v>0.82939616996697219</v>
      </c>
      <c r="J66" s="43" t="s">
        <v>36</v>
      </c>
      <c r="K66" s="26">
        <v>98.013245033112582</v>
      </c>
      <c r="L66" s="42">
        <v>517.08333333333326</v>
      </c>
      <c r="M66" s="24">
        <v>92.33318419397051</v>
      </c>
      <c r="N66" s="43">
        <v>560</v>
      </c>
      <c r="O66" s="41">
        <v>0.82939616996697219</v>
      </c>
      <c r="P66" s="43" t="s">
        <v>36</v>
      </c>
      <c r="Q66" s="28">
        <v>93.469854717909215</v>
      </c>
      <c r="R66" s="46" t="s">
        <v>36</v>
      </c>
      <c r="S66" s="30">
        <v>-1.2160824763975064</v>
      </c>
      <c r="T66" s="22">
        <v>530</v>
      </c>
      <c r="U66" s="22">
        <v>32</v>
      </c>
      <c r="V66" s="24">
        <v>94.306049822064054</v>
      </c>
      <c r="W66" s="23">
        <v>562</v>
      </c>
      <c r="X66" s="41">
        <v>0.8323582991454257</v>
      </c>
      <c r="Y66" s="102" t="s">
        <v>36</v>
      </c>
      <c r="Z66" s="22">
        <v>477</v>
      </c>
      <c r="AA66" s="24">
        <v>85.330948121645804</v>
      </c>
      <c r="AB66" s="82">
        <v>559</v>
      </c>
      <c r="AC66" s="41">
        <v>0.82791510537774549</v>
      </c>
      <c r="AD66" s="102" t="s">
        <v>36</v>
      </c>
      <c r="AE66" s="22">
        <v>548</v>
      </c>
      <c r="AF66" s="24">
        <v>98.207885304659499</v>
      </c>
      <c r="AG66" s="23">
        <v>558</v>
      </c>
      <c r="AH66" s="41">
        <v>0.82643404078851879</v>
      </c>
      <c r="AI66" s="102" t="s">
        <v>36</v>
      </c>
      <c r="AJ66" s="83">
        <v>535</v>
      </c>
      <c r="AK66" s="32">
        <v>95.535714285714292</v>
      </c>
      <c r="AL66" s="33">
        <v>560</v>
      </c>
      <c r="AM66" s="44">
        <v>0.82939616996697219</v>
      </c>
      <c r="AN66" s="102" t="s">
        <v>36</v>
      </c>
      <c r="AO66" s="35">
        <v>540</v>
      </c>
      <c r="AP66" s="32">
        <v>96.601073345259394</v>
      </c>
      <c r="AQ66" s="33">
        <v>559</v>
      </c>
      <c r="AR66" s="44">
        <v>0.82791510537774549</v>
      </c>
      <c r="AS66" s="102" t="s">
        <v>36</v>
      </c>
      <c r="AT66" s="35">
        <v>554</v>
      </c>
      <c r="AU66" s="32">
        <v>99.105545617173533</v>
      </c>
      <c r="AV66" s="33">
        <v>559</v>
      </c>
      <c r="AW66" s="44">
        <v>0.82791510537774549</v>
      </c>
      <c r="AX66" s="102" t="s">
        <v>36</v>
      </c>
    </row>
    <row r="67" spans="1:50" ht="12" customHeight="1" x14ac:dyDescent="0.2">
      <c r="A67" s="51">
        <v>1</v>
      </c>
      <c r="B67" s="103" t="s">
        <v>105</v>
      </c>
      <c r="C67" s="98">
        <v>4204</v>
      </c>
      <c r="D67" s="54">
        <v>21.02</v>
      </c>
      <c r="E67" s="55">
        <v>9</v>
      </c>
      <c r="F67" s="68">
        <v>0</v>
      </c>
      <c r="G67" s="56">
        <v>100</v>
      </c>
      <c r="H67" s="57">
        <v>9</v>
      </c>
      <c r="I67" s="58">
        <v>0.21408182683158894</v>
      </c>
      <c r="J67" s="59" t="s">
        <v>33</v>
      </c>
      <c r="K67" s="60">
        <v>100</v>
      </c>
      <c r="L67" s="61">
        <v>9</v>
      </c>
      <c r="M67" s="62">
        <v>100</v>
      </c>
      <c r="N67" s="59">
        <v>9</v>
      </c>
      <c r="O67" s="58">
        <v>0.21408182683158894</v>
      </c>
      <c r="P67" s="59" t="s">
        <v>33</v>
      </c>
      <c r="Q67" s="63">
        <v>98.412698412698404</v>
      </c>
      <c r="R67" s="64" t="s">
        <v>36</v>
      </c>
      <c r="S67" s="65">
        <v>1.6129032258064502</v>
      </c>
      <c r="T67" s="55">
        <v>9</v>
      </c>
      <c r="U67" s="67">
        <v>0</v>
      </c>
      <c r="V67" s="56">
        <v>100</v>
      </c>
      <c r="W67" s="89">
        <v>9</v>
      </c>
      <c r="X67" s="58">
        <v>0.21408182683158894</v>
      </c>
      <c r="Y67" s="71" t="s">
        <v>33</v>
      </c>
      <c r="Z67" s="55">
        <v>9</v>
      </c>
      <c r="AA67" s="56">
        <v>100</v>
      </c>
      <c r="AB67" s="68">
        <v>9</v>
      </c>
      <c r="AC67" s="58">
        <v>0.21408182683158894</v>
      </c>
      <c r="AD67" s="71" t="s">
        <v>33</v>
      </c>
      <c r="AE67" s="55">
        <v>9</v>
      </c>
      <c r="AF67" s="56">
        <v>100</v>
      </c>
      <c r="AG67" s="89">
        <v>9</v>
      </c>
      <c r="AH67" s="58">
        <v>0.21408182683158894</v>
      </c>
      <c r="AI67" s="71" t="s">
        <v>36</v>
      </c>
      <c r="AJ67" s="66">
        <v>9</v>
      </c>
      <c r="AK67" s="72">
        <v>100</v>
      </c>
      <c r="AL67" s="73">
        <v>9</v>
      </c>
      <c r="AM67" s="74">
        <v>0.21408182683158894</v>
      </c>
      <c r="AN67" s="71" t="s">
        <v>33</v>
      </c>
      <c r="AO67" s="75">
        <v>9</v>
      </c>
      <c r="AP67" s="72">
        <v>100</v>
      </c>
      <c r="AQ67" s="73">
        <v>9</v>
      </c>
      <c r="AR67" s="74">
        <v>0.21408182683158894</v>
      </c>
      <c r="AS67" s="71" t="s">
        <v>33</v>
      </c>
      <c r="AT67" s="75">
        <v>9</v>
      </c>
      <c r="AU67" s="72">
        <v>100</v>
      </c>
      <c r="AV67" s="73">
        <v>9</v>
      </c>
      <c r="AW67" s="74">
        <v>0.21408182683158894</v>
      </c>
      <c r="AX67" s="71" t="s">
        <v>33</v>
      </c>
    </row>
    <row r="68" spans="1:50" ht="12" customHeight="1" x14ac:dyDescent="0.2">
      <c r="A68" s="104">
        <v>2</v>
      </c>
      <c r="B68" s="103" t="s">
        <v>106</v>
      </c>
      <c r="C68" s="98">
        <v>20105</v>
      </c>
      <c r="D68" s="54">
        <v>100.52500000000001</v>
      </c>
      <c r="E68" s="55">
        <v>43</v>
      </c>
      <c r="F68" s="68">
        <v>0</v>
      </c>
      <c r="G68" s="56">
        <v>100</v>
      </c>
      <c r="H68" s="57">
        <v>43</v>
      </c>
      <c r="I68" s="58">
        <v>0.21387714498880875</v>
      </c>
      <c r="J68" s="59" t="s">
        <v>33</v>
      </c>
      <c r="K68" s="60">
        <v>96.825396825396822</v>
      </c>
      <c r="L68" s="61">
        <v>39.166666666666664</v>
      </c>
      <c r="M68" s="62">
        <v>91.459025470653387</v>
      </c>
      <c r="N68" s="59">
        <v>42.833333333333336</v>
      </c>
      <c r="O68" s="58">
        <v>0.2130481638066816</v>
      </c>
      <c r="P68" s="59" t="s">
        <v>33</v>
      </c>
      <c r="Q68" s="63">
        <v>96.428571428571431</v>
      </c>
      <c r="R68" s="64" t="s">
        <v>33</v>
      </c>
      <c r="S68" s="65">
        <v>-5.1536032156187073</v>
      </c>
      <c r="T68" s="55">
        <v>41</v>
      </c>
      <c r="U68" s="67">
        <v>2</v>
      </c>
      <c r="V68" s="56">
        <v>95.348837209302332</v>
      </c>
      <c r="W68" s="89">
        <v>43</v>
      </c>
      <c r="X68" s="58">
        <v>0.21387714498880875</v>
      </c>
      <c r="Y68" s="71" t="s">
        <v>33</v>
      </c>
      <c r="Z68" s="55">
        <v>36</v>
      </c>
      <c r="AA68" s="56">
        <v>83.720930232558146</v>
      </c>
      <c r="AB68" s="68">
        <v>43</v>
      </c>
      <c r="AC68" s="58">
        <v>0.21387714498880875</v>
      </c>
      <c r="AD68" s="71" t="s">
        <v>33</v>
      </c>
      <c r="AE68" s="55">
        <v>41</v>
      </c>
      <c r="AF68" s="56">
        <v>97.61904761904762</v>
      </c>
      <c r="AG68" s="89">
        <v>42</v>
      </c>
      <c r="AH68" s="58">
        <v>0.20890325789604575</v>
      </c>
      <c r="AI68" s="71" t="s">
        <v>33</v>
      </c>
      <c r="AJ68" s="66">
        <v>40</v>
      </c>
      <c r="AK68" s="72">
        <v>93.023255813953483</v>
      </c>
      <c r="AL68" s="73">
        <v>43</v>
      </c>
      <c r="AM68" s="74">
        <v>0.21387714498880875</v>
      </c>
      <c r="AN68" s="71" t="s">
        <v>33</v>
      </c>
      <c r="AO68" s="75">
        <v>40</v>
      </c>
      <c r="AP68" s="72">
        <v>95.238095238095227</v>
      </c>
      <c r="AQ68" s="73">
        <v>42</v>
      </c>
      <c r="AR68" s="74">
        <v>0.20890325789604575</v>
      </c>
      <c r="AS68" s="71" t="s">
        <v>33</v>
      </c>
      <c r="AT68" s="75">
        <v>41</v>
      </c>
      <c r="AU68" s="72">
        <v>95.348837209302332</v>
      </c>
      <c r="AV68" s="73">
        <v>43</v>
      </c>
      <c r="AW68" s="74">
        <v>0.21387714498880875</v>
      </c>
      <c r="AX68" s="71" t="s">
        <v>33</v>
      </c>
    </row>
    <row r="69" spans="1:50" ht="12" customHeight="1" x14ac:dyDescent="0.2">
      <c r="A69" s="51">
        <v>3</v>
      </c>
      <c r="B69" s="103" t="s">
        <v>107</v>
      </c>
      <c r="C69" s="98">
        <v>1853</v>
      </c>
      <c r="D69" s="54">
        <v>9.2650000000000006</v>
      </c>
      <c r="E69" s="55">
        <v>16</v>
      </c>
      <c r="F69" s="68">
        <v>0</v>
      </c>
      <c r="G69" s="56">
        <v>100</v>
      </c>
      <c r="H69" s="57">
        <v>16</v>
      </c>
      <c r="I69" s="58">
        <v>0.86346465191581223</v>
      </c>
      <c r="J69" s="59" t="s">
        <v>36</v>
      </c>
      <c r="K69" s="60">
        <v>100</v>
      </c>
      <c r="L69" s="61">
        <v>13.666666666666664</v>
      </c>
      <c r="M69" s="62">
        <v>85.416666666666671</v>
      </c>
      <c r="N69" s="59">
        <v>16</v>
      </c>
      <c r="O69" s="58">
        <v>0.86346465191581223</v>
      </c>
      <c r="P69" s="59" t="s">
        <v>36</v>
      </c>
      <c r="Q69" s="63">
        <v>76.578282828282823</v>
      </c>
      <c r="R69" s="64" t="s">
        <v>36</v>
      </c>
      <c r="S69" s="65">
        <v>11.541632316570505</v>
      </c>
      <c r="T69" s="55">
        <v>16</v>
      </c>
      <c r="U69" s="67">
        <v>0</v>
      </c>
      <c r="V69" s="56">
        <v>100</v>
      </c>
      <c r="W69" s="89">
        <v>16</v>
      </c>
      <c r="X69" s="58">
        <v>0.86346465191581223</v>
      </c>
      <c r="Y69" s="71" t="s">
        <v>36</v>
      </c>
      <c r="Z69" s="55">
        <v>9</v>
      </c>
      <c r="AA69" s="56">
        <v>56.25</v>
      </c>
      <c r="AB69" s="68">
        <v>16</v>
      </c>
      <c r="AC69" s="58">
        <v>0.86346465191581223</v>
      </c>
      <c r="AD69" s="71" t="s">
        <v>36</v>
      </c>
      <c r="AE69" s="55">
        <v>16</v>
      </c>
      <c r="AF69" s="56">
        <v>100</v>
      </c>
      <c r="AG69" s="89">
        <v>16</v>
      </c>
      <c r="AH69" s="58">
        <v>0.86346465191581223</v>
      </c>
      <c r="AI69" s="71" t="s">
        <v>36</v>
      </c>
      <c r="AJ69" s="66">
        <v>16</v>
      </c>
      <c r="AK69" s="72">
        <v>100</v>
      </c>
      <c r="AL69" s="73">
        <v>16</v>
      </c>
      <c r="AM69" s="74">
        <v>0.86346465191581223</v>
      </c>
      <c r="AN69" s="71" t="s">
        <v>36</v>
      </c>
      <c r="AO69" s="75">
        <v>16</v>
      </c>
      <c r="AP69" s="72">
        <v>100</v>
      </c>
      <c r="AQ69" s="73">
        <v>16</v>
      </c>
      <c r="AR69" s="74">
        <v>0.86346465191581223</v>
      </c>
      <c r="AS69" s="71" t="s">
        <v>36</v>
      </c>
      <c r="AT69" s="75">
        <v>16</v>
      </c>
      <c r="AU69" s="72">
        <v>100</v>
      </c>
      <c r="AV69" s="73">
        <v>16</v>
      </c>
      <c r="AW69" s="74">
        <v>0.86346465191581223</v>
      </c>
      <c r="AX69" s="71" t="s">
        <v>36</v>
      </c>
    </row>
    <row r="70" spans="1:50" ht="12" customHeight="1" x14ac:dyDescent="0.2">
      <c r="A70" s="104">
        <v>4</v>
      </c>
      <c r="B70" s="103" t="s">
        <v>108</v>
      </c>
      <c r="C70" s="98">
        <v>1751</v>
      </c>
      <c r="D70" s="54">
        <v>8.7550000000000008</v>
      </c>
      <c r="E70" s="55">
        <v>7</v>
      </c>
      <c r="F70" s="68">
        <v>3</v>
      </c>
      <c r="G70" s="56">
        <v>70</v>
      </c>
      <c r="H70" s="57">
        <v>10</v>
      </c>
      <c r="I70" s="58">
        <v>0.57110222729868643</v>
      </c>
      <c r="J70" s="59" t="s">
        <v>36</v>
      </c>
      <c r="K70" s="60">
        <v>88.888888888888886</v>
      </c>
      <c r="L70" s="105">
        <v>7.1666666666666679</v>
      </c>
      <c r="M70" s="62">
        <v>69.545454545454547</v>
      </c>
      <c r="N70" s="59">
        <v>10.333333333333334</v>
      </c>
      <c r="O70" s="58">
        <v>0.59013896820864276</v>
      </c>
      <c r="P70" s="59" t="s">
        <v>36</v>
      </c>
      <c r="Q70" s="63">
        <v>68.518518518518519</v>
      </c>
      <c r="R70" s="64" t="s">
        <v>36</v>
      </c>
      <c r="S70" s="65">
        <v>1.4987714987714895</v>
      </c>
      <c r="T70" s="55">
        <v>7</v>
      </c>
      <c r="U70" s="67">
        <v>4</v>
      </c>
      <c r="V70" s="56">
        <v>63.636363636363633</v>
      </c>
      <c r="W70" s="89">
        <v>11</v>
      </c>
      <c r="X70" s="58">
        <v>0.62821245002855508</v>
      </c>
      <c r="Y70" s="71" t="s">
        <v>36</v>
      </c>
      <c r="Z70" s="55">
        <v>6</v>
      </c>
      <c r="AA70" s="56">
        <v>60</v>
      </c>
      <c r="AB70" s="68">
        <v>10</v>
      </c>
      <c r="AC70" s="58">
        <v>0.57110222729868643</v>
      </c>
      <c r="AD70" s="71" t="s">
        <v>36</v>
      </c>
      <c r="AE70" s="55">
        <v>9</v>
      </c>
      <c r="AF70" s="56">
        <v>90</v>
      </c>
      <c r="AG70" s="89">
        <v>10</v>
      </c>
      <c r="AH70" s="58">
        <v>0.57110222729868643</v>
      </c>
      <c r="AI70" s="71" t="s">
        <v>36</v>
      </c>
      <c r="AJ70" s="66">
        <v>6</v>
      </c>
      <c r="AK70" s="72">
        <v>60</v>
      </c>
      <c r="AL70" s="73">
        <v>10</v>
      </c>
      <c r="AM70" s="74">
        <v>0.57110222729868643</v>
      </c>
      <c r="AN70" s="71" t="s">
        <v>36</v>
      </c>
      <c r="AO70" s="75">
        <v>9</v>
      </c>
      <c r="AP70" s="72">
        <v>90</v>
      </c>
      <c r="AQ70" s="73">
        <v>10</v>
      </c>
      <c r="AR70" s="74">
        <v>0.57110222729868643</v>
      </c>
      <c r="AS70" s="71" t="s">
        <v>36</v>
      </c>
      <c r="AT70" s="75">
        <v>10</v>
      </c>
      <c r="AU70" s="72">
        <v>100</v>
      </c>
      <c r="AV70" s="73">
        <v>10</v>
      </c>
      <c r="AW70" s="74">
        <v>0.57110222729868643</v>
      </c>
      <c r="AX70" s="71" t="s">
        <v>36</v>
      </c>
    </row>
    <row r="71" spans="1:50" ht="12" customHeight="1" x14ac:dyDescent="0.2">
      <c r="A71" s="106">
        <v>5</v>
      </c>
      <c r="B71" s="107" t="s">
        <v>109</v>
      </c>
      <c r="C71" s="108">
        <v>1853</v>
      </c>
      <c r="D71" s="54">
        <v>9.2650000000000006</v>
      </c>
      <c r="E71" s="55">
        <v>17</v>
      </c>
      <c r="F71" s="68">
        <v>0</v>
      </c>
      <c r="G71" s="56">
        <v>100</v>
      </c>
      <c r="H71" s="57">
        <v>17</v>
      </c>
      <c r="I71" s="58">
        <v>0.91743119266055051</v>
      </c>
      <c r="J71" s="59" t="s">
        <v>36</v>
      </c>
      <c r="K71" s="60">
        <v>100</v>
      </c>
      <c r="L71" s="61">
        <v>15.333333333333336</v>
      </c>
      <c r="M71" s="62">
        <v>90.196078431372555</v>
      </c>
      <c r="N71" s="59">
        <v>17</v>
      </c>
      <c r="O71" s="58">
        <v>0.91743119266055051</v>
      </c>
      <c r="P71" s="59" t="s">
        <v>36</v>
      </c>
      <c r="Q71" s="63">
        <v>100</v>
      </c>
      <c r="R71" s="64" t="s">
        <v>36</v>
      </c>
      <c r="S71" s="65">
        <v>-9.8039215686274499</v>
      </c>
      <c r="T71" s="55">
        <v>17</v>
      </c>
      <c r="U71" s="67">
        <v>0</v>
      </c>
      <c r="V71" s="56">
        <v>100</v>
      </c>
      <c r="W71" s="89">
        <v>17</v>
      </c>
      <c r="X71" s="58">
        <v>0.91743119266055051</v>
      </c>
      <c r="Y71" s="71" t="s">
        <v>36</v>
      </c>
      <c r="Z71" s="55">
        <v>12</v>
      </c>
      <c r="AA71" s="56">
        <v>70.588235294117652</v>
      </c>
      <c r="AB71" s="68">
        <v>17</v>
      </c>
      <c r="AC71" s="58">
        <v>0.91743119266055051</v>
      </c>
      <c r="AD71" s="71" t="s">
        <v>36</v>
      </c>
      <c r="AE71" s="55">
        <v>17</v>
      </c>
      <c r="AF71" s="56">
        <v>100</v>
      </c>
      <c r="AG71" s="89">
        <v>17</v>
      </c>
      <c r="AH71" s="58">
        <v>0.91743119266055051</v>
      </c>
      <c r="AI71" s="71" t="s">
        <v>36</v>
      </c>
      <c r="AJ71" s="66">
        <v>17</v>
      </c>
      <c r="AK71" s="72">
        <v>100</v>
      </c>
      <c r="AL71" s="73">
        <v>17</v>
      </c>
      <c r="AM71" s="74">
        <v>0.91743119266055051</v>
      </c>
      <c r="AN71" s="71" t="s">
        <v>36</v>
      </c>
      <c r="AO71" s="75">
        <v>17</v>
      </c>
      <c r="AP71" s="72">
        <v>100</v>
      </c>
      <c r="AQ71" s="73">
        <v>17</v>
      </c>
      <c r="AR71" s="74">
        <v>0.91743119266055051</v>
      </c>
      <c r="AS71" s="71" t="s">
        <v>36</v>
      </c>
      <c r="AT71" s="75">
        <v>17</v>
      </c>
      <c r="AU71" s="72">
        <v>100</v>
      </c>
      <c r="AV71" s="73">
        <v>17</v>
      </c>
      <c r="AW71" s="74">
        <v>0.91743119266055051</v>
      </c>
      <c r="AX71" s="71" t="s">
        <v>36</v>
      </c>
    </row>
    <row r="72" spans="1:50" ht="12" customHeight="1" x14ac:dyDescent="0.2">
      <c r="A72" s="104">
        <v>6</v>
      </c>
      <c r="B72" s="103" t="s">
        <v>110</v>
      </c>
      <c r="C72" s="94">
        <v>3256</v>
      </c>
      <c r="D72" s="54">
        <v>16.28</v>
      </c>
      <c r="E72" s="55">
        <v>7</v>
      </c>
      <c r="F72" s="68">
        <v>0</v>
      </c>
      <c r="G72" s="56">
        <v>100</v>
      </c>
      <c r="H72" s="57">
        <v>7</v>
      </c>
      <c r="I72" s="58">
        <v>0.21498771498771499</v>
      </c>
      <c r="J72" s="59" t="s">
        <v>33</v>
      </c>
      <c r="K72" s="60">
        <v>100</v>
      </c>
      <c r="L72" s="61">
        <v>6.25</v>
      </c>
      <c r="M72" s="62">
        <v>89.285714285714278</v>
      </c>
      <c r="N72" s="59">
        <v>7</v>
      </c>
      <c r="O72" s="58">
        <v>0.21498771498771499</v>
      </c>
      <c r="P72" s="59" t="s">
        <v>33</v>
      </c>
      <c r="Q72" s="63">
        <v>98.333333333333343</v>
      </c>
      <c r="R72" s="64" t="s">
        <v>33</v>
      </c>
      <c r="S72" s="65">
        <v>-9.2009685230024392</v>
      </c>
      <c r="T72" s="55">
        <v>6</v>
      </c>
      <c r="U72" s="67">
        <v>1</v>
      </c>
      <c r="V72" s="56">
        <v>85.714285714285708</v>
      </c>
      <c r="W72" s="89">
        <v>7</v>
      </c>
      <c r="X72" s="58">
        <v>0.21498771498771499</v>
      </c>
      <c r="Y72" s="71" t="s">
        <v>33</v>
      </c>
      <c r="Z72" s="55">
        <v>6</v>
      </c>
      <c r="AA72" s="56">
        <v>85.714285714285708</v>
      </c>
      <c r="AB72" s="68">
        <v>7</v>
      </c>
      <c r="AC72" s="58">
        <v>0.21498771498771499</v>
      </c>
      <c r="AD72" s="71" t="s">
        <v>33</v>
      </c>
      <c r="AE72" s="55">
        <v>7</v>
      </c>
      <c r="AF72" s="56">
        <v>100</v>
      </c>
      <c r="AG72" s="89">
        <v>7</v>
      </c>
      <c r="AH72" s="58">
        <v>0.21498771498771499</v>
      </c>
      <c r="AI72" s="71" t="s">
        <v>33</v>
      </c>
      <c r="AJ72" s="66">
        <v>6</v>
      </c>
      <c r="AK72" s="72">
        <v>85.714285714285708</v>
      </c>
      <c r="AL72" s="73">
        <v>7</v>
      </c>
      <c r="AM72" s="74">
        <v>0.21498771498771499</v>
      </c>
      <c r="AN72" s="71" t="s">
        <v>33</v>
      </c>
      <c r="AO72" s="75">
        <v>7</v>
      </c>
      <c r="AP72" s="72">
        <v>100</v>
      </c>
      <c r="AQ72" s="73">
        <v>7</v>
      </c>
      <c r="AR72" s="74">
        <v>0.21498771498771499</v>
      </c>
      <c r="AS72" s="71" t="s">
        <v>33</v>
      </c>
      <c r="AT72" s="75">
        <v>7</v>
      </c>
      <c r="AU72" s="72">
        <v>100</v>
      </c>
      <c r="AV72" s="73">
        <v>7</v>
      </c>
      <c r="AW72" s="74">
        <v>0.21498771498771499</v>
      </c>
      <c r="AX72" s="71" t="s">
        <v>33</v>
      </c>
    </row>
    <row r="73" spans="1:50" ht="12" customHeight="1" x14ac:dyDescent="0.2">
      <c r="A73" s="109">
        <v>7</v>
      </c>
      <c r="B73" s="110" t="s">
        <v>55</v>
      </c>
      <c r="C73" s="111">
        <v>2840</v>
      </c>
      <c r="D73" s="54">
        <v>14.2</v>
      </c>
      <c r="E73" s="55">
        <v>16</v>
      </c>
      <c r="F73" s="68">
        <v>0</v>
      </c>
      <c r="G73" s="56">
        <v>100</v>
      </c>
      <c r="H73" s="57">
        <v>16</v>
      </c>
      <c r="I73" s="58">
        <v>0.56338028169014087</v>
      </c>
      <c r="J73" s="59" t="s">
        <v>36</v>
      </c>
      <c r="K73" s="60">
        <v>100</v>
      </c>
      <c r="L73" s="61">
        <v>15.5</v>
      </c>
      <c r="M73" s="62">
        <v>96.875</v>
      </c>
      <c r="N73" s="59">
        <v>16</v>
      </c>
      <c r="O73" s="58">
        <v>0.56338028169014087</v>
      </c>
      <c r="P73" s="59" t="s">
        <v>36</v>
      </c>
      <c r="Q73" s="63">
        <v>100</v>
      </c>
      <c r="R73" s="64" t="s">
        <v>36</v>
      </c>
      <c r="S73" s="65">
        <v>-3.125</v>
      </c>
      <c r="T73" s="55">
        <v>16</v>
      </c>
      <c r="U73" s="67">
        <v>0</v>
      </c>
      <c r="V73" s="56">
        <v>100</v>
      </c>
      <c r="W73" s="89">
        <v>16</v>
      </c>
      <c r="X73" s="58">
        <v>0.56338028169014087</v>
      </c>
      <c r="Y73" s="71" t="s">
        <v>36</v>
      </c>
      <c r="Z73" s="55">
        <v>15</v>
      </c>
      <c r="AA73" s="56">
        <v>93.75</v>
      </c>
      <c r="AB73" s="68">
        <v>16</v>
      </c>
      <c r="AC73" s="58">
        <v>0.56338028169014087</v>
      </c>
      <c r="AD73" s="71" t="s">
        <v>36</v>
      </c>
      <c r="AE73" s="55">
        <v>16</v>
      </c>
      <c r="AF73" s="56">
        <v>100</v>
      </c>
      <c r="AG73" s="89">
        <v>16</v>
      </c>
      <c r="AH73" s="58">
        <v>0.56338028169014087</v>
      </c>
      <c r="AI73" s="71" t="s">
        <v>36</v>
      </c>
      <c r="AJ73" s="66">
        <v>16</v>
      </c>
      <c r="AK73" s="72">
        <v>100</v>
      </c>
      <c r="AL73" s="73">
        <v>16</v>
      </c>
      <c r="AM73" s="74">
        <v>0.56338028169014087</v>
      </c>
      <c r="AN73" s="71" t="s">
        <v>36</v>
      </c>
      <c r="AO73" s="75">
        <v>15</v>
      </c>
      <c r="AP73" s="72">
        <v>93.75</v>
      </c>
      <c r="AQ73" s="73">
        <v>16</v>
      </c>
      <c r="AR73" s="74">
        <v>0.56338028169014087</v>
      </c>
      <c r="AS73" s="71" t="s">
        <v>36</v>
      </c>
      <c r="AT73" s="75">
        <v>15</v>
      </c>
      <c r="AU73" s="72">
        <v>93.75</v>
      </c>
      <c r="AV73" s="73">
        <v>16</v>
      </c>
      <c r="AW73" s="74">
        <v>0.56338028169014087</v>
      </c>
      <c r="AX73" s="71" t="s">
        <v>36</v>
      </c>
    </row>
    <row r="74" spans="1:50" ht="12" customHeight="1" x14ac:dyDescent="0.2">
      <c r="A74" s="104">
        <v>8</v>
      </c>
      <c r="B74" s="103" t="s">
        <v>111</v>
      </c>
      <c r="C74" s="98">
        <v>4249</v>
      </c>
      <c r="D74" s="54">
        <v>21.245000000000001</v>
      </c>
      <c r="E74" s="55">
        <v>21</v>
      </c>
      <c r="F74" s="68">
        <v>2</v>
      </c>
      <c r="G74" s="56">
        <v>91.304347826086953</v>
      </c>
      <c r="H74" s="57">
        <v>23</v>
      </c>
      <c r="I74" s="58">
        <v>0.54130383619675226</v>
      </c>
      <c r="J74" s="59" t="s">
        <v>36</v>
      </c>
      <c r="K74" s="60">
        <v>100</v>
      </c>
      <c r="L74" s="61">
        <v>19.75</v>
      </c>
      <c r="M74" s="62">
        <v>85.869565217391298</v>
      </c>
      <c r="N74" s="59">
        <v>23</v>
      </c>
      <c r="O74" s="58">
        <v>0.54130383619675226</v>
      </c>
      <c r="P74" s="59" t="s">
        <v>36</v>
      </c>
      <c r="Q74" s="63">
        <v>88.541666666666657</v>
      </c>
      <c r="R74" s="64" t="s">
        <v>33</v>
      </c>
      <c r="S74" s="65">
        <v>-3.0179028132992336</v>
      </c>
      <c r="T74" s="55">
        <v>18</v>
      </c>
      <c r="U74" s="67">
        <v>5</v>
      </c>
      <c r="V74" s="56">
        <v>78.260869565217391</v>
      </c>
      <c r="W74" s="89">
        <v>23</v>
      </c>
      <c r="X74" s="58">
        <v>0.54130383619675226</v>
      </c>
      <c r="Y74" s="71" t="s">
        <v>36</v>
      </c>
      <c r="Z74" s="55">
        <v>20</v>
      </c>
      <c r="AA74" s="56">
        <v>86.956521739130437</v>
      </c>
      <c r="AB74" s="68">
        <v>23</v>
      </c>
      <c r="AC74" s="58">
        <v>0.54130383619675226</v>
      </c>
      <c r="AD74" s="71" t="s">
        <v>36</v>
      </c>
      <c r="AE74" s="55">
        <v>18</v>
      </c>
      <c r="AF74" s="56">
        <v>78.260869565217391</v>
      </c>
      <c r="AG74" s="89">
        <v>23</v>
      </c>
      <c r="AH74" s="58">
        <v>0.54130383619675226</v>
      </c>
      <c r="AI74" s="71" t="s">
        <v>36</v>
      </c>
      <c r="AJ74" s="66">
        <v>22</v>
      </c>
      <c r="AK74" s="72">
        <v>95.652173913043484</v>
      </c>
      <c r="AL74" s="73">
        <v>23</v>
      </c>
      <c r="AM74" s="74">
        <v>0.54130383619675226</v>
      </c>
      <c r="AN74" s="71" t="s">
        <v>36</v>
      </c>
      <c r="AO74" s="75">
        <v>22</v>
      </c>
      <c r="AP74" s="72">
        <v>95.652173913043484</v>
      </c>
      <c r="AQ74" s="73">
        <v>23</v>
      </c>
      <c r="AR74" s="74">
        <v>0.54130383619675226</v>
      </c>
      <c r="AS74" s="71" t="s">
        <v>36</v>
      </c>
      <c r="AT74" s="75">
        <v>23</v>
      </c>
      <c r="AU74" s="72">
        <v>100</v>
      </c>
      <c r="AV74" s="73">
        <v>23</v>
      </c>
      <c r="AW74" s="74">
        <v>0.54130383619675226</v>
      </c>
      <c r="AX74" s="71" t="s">
        <v>36</v>
      </c>
    </row>
    <row r="75" spans="1:50" ht="12" customHeight="1" x14ac:dyDescent="0.2">
      <c r="A75" s="51">
        <v>9</v>
      </c>
      <c r="B75" s="103" t="s">
        <v>112</v>
      </c>
      <c r="C75" s="98">
        <v>3970</v>
      </c>
      <c r="D75" s="54">
        <v>19.850000000000001</v>
      </c>
      <c r="E75" s="55">
        <v>54</v>
      </c>
      <c r="F75" s="68">
        <v>0</v>
      </c>
      <c r="G75" s="56">
        <v>100</v>
      </c>
      <c r="H75" s="57">
        <v>54</v>
      </c>
      <c r="I75" s="58">
        <v>1.3602015113350125</v>
      </c>
      <c r="J75" s="59" t="s">
        <v>36</v>
      </c>
      <c r="K75" s="60">
        <v>100</v>
      </c>
      <c r="L75" s="61">
        <v>54</v>
      </c>
      <c r="M75" s="62">
        <v>100</v>
      </c>
      <c r="N75" s="59">
        <v>54</v>
      </c>
      <c r="O75" s="58">
        <v>1.3602015113350125</v>
      </c>
      <c r="P75" s="59" t="s">
        <v>36</v>
      </c>
      <c r="Q75" s="63">
        <v>98.322649572649581</v>
      </c>
      <c r="R75" s="64" t="s">
        <v>36</v>
      </c>
      <c r="S75" s="65">
        <v>1.705965446050195</v>
      </c>
      <c r="T75" s="55">
        <v>54</v>
      </c>
      <c r="U75" s="67">
        <v>0</v>
      </c>
      <c r="V75" s="56">
        <v>100</v>
      </c>
      <c r="W75" s="89">
        <v>54</v>
      </c>
      <c r="X75" s="58">
        <v>1.3602015113350125</v>
      </c>
      <c r="Y75" s="71" t="s">
        <v>36</v>
      </c>
      <c r="Z75" s="55">
        <v>54</v>
      </c>
      <c r="AA75" s="56">
        <v>100</v>
      </c>
      <c r="AB75" s="68">
        <v>54</v>
      </c>
      <c r="AC75" s="58">
        <v>1.3602015113350125</v>
      </c>
      <c r="AD75" s="71" t="s">
        <v>36</v>
      </c>
      <c r="AE75" s="55">
        <v>54</v>
      </c>
      <c r="AF75" s="56">
        <v>100</v>
      </c>
      <c r="AG75" s="89">
        <v>54</v>
      </c>
      <c r="AH75" s="58">
        <v>1.3602015113350125</v>
      </c>
      <c r="AI75" s="71" t="s">
        <v>36</v>
      </c>
      <c r="AJ75" s="66">
        <v>54</v>
      </c>
      <c r="AK75" s="72">
        <v>100</v>
      </c>
      <c r="AL75" s="73">
        <v>54</v>
      </c>
      <c r="AM75" s="74">
        <v>1.3602015113350125</v>
      </c>
      <c r="AN75" s="71" t="s">
        <v>36</v>
      </c>
      <c r="AO75" s="75">
        <v>54</v>
      </c>
      <c r="AP75" s="72">
        <v>100</v>
      </c>
      <c r="AQ75" s="73">
        <v>54</v>
      </c>
      <c r="AR75" s="74">
        <v>1.3602015113350125</v>
      </c>
      <c r="AS75" s="71" t="s">
        <v>36</v>
      </c>
      <c r="AT75" s="75">
        <v>54</v>
      </c>
      <c r="AU75" s="72">
        <v>100</v>
      </c>
      <c r="AV75" s="73">
        <v>54</v>
      </c>
      <c r="AW75" s="74">
        <v>1.3602015113350125</v>
      </c>
      <c r="AX75" s="71" t="s">
        <v>36</v>
      </c>
    </row>
    <row r="76" spans="1:50" ht="12" customHeight="1" x14ac:dyDescent="0.2">
      <c r="A76" s="104">
        <v>10</v>
      </c>
      <c r="B76" s="103" t="s">
        <v>113</v>
      </c>
      <c r="C76" s="98">
        <v>2523</v>
      </c>
      <c r="D76" s="54">
        <v>12.615</v>
      </c>
      <c r="E76" s="55">
        <v>28</v>
      </c>
      <c r="F76" s="68">
        <v>0</v>
      </c>
      <c r="G76" s="56">
        <v>100</v>
      </c>
      <c r="H76" s="57">
        <v>28</v>
      </c>
      <c r="I76" s="58">
        <v>1.109789932619897</v>
      </c>
      <c r="J76" s="59" t="s">
        <v>36</v>
      </c>
      <c r="K76" s="60">
        <v>100</v>
      </c>
      <c r="L76" s="61">
        <v>27.666666666666671</v>
      </c>
      <c r="M76" s="62">
        <v>98.809523809523824</v>
      </c>
      <c r="N76" s="59">
        <v>28</v>
      </c>
      <c r="O76" s="58">
        <v>1.109789932619897</v>
      </c>
      <c r="P76" s="59" t="s">
        <v>36</v>
      </c>
      <c r="Q76" s="63">
        <v>100</v>
      </c>
      <c r="R76" s="64" t="s">
        <v>36</v>
      </c>
      <c r="S76" s="65">
        <v>-1.1904761904761751</v>
      </c>
      <c r="T76" s="55">
        <v>27</v>
      </c>
      <c r="U76" s="67">
        <v>1</v>
      </c>
      <c r="V76" s="56">
        <v>96.428571428571431</v>
      </c>
      <c r="W76" s="89">
        <v>28</v>
      </c>
      <c r="X76" s="58">
        <v>1.109789932619897</v>
      </c>
      <c r="Y76" s="71" t="s">
        <v>36</v>
      </c>
      <c r="Z76" s="55">
        <v>28</v>
      </c>
      <c r="AA76" s="56">
        <v>100</v>
      </c>
      <c r="AB76" s="68">
        <v>28</v>
      </c>
      <c r="AC76" s="58">
        <v>1.109789932619897</v>
      </c>
      <c r="AD76" s="71" t="s">
        <v>36</v>
      </c>
      <c r="AE76" s="55">
        <v>28</v>
      </c>
      <c r="AF76" s="56">
        <v>100</v>
      </c>
      <c r="AG76" s="89">
        <v>28</v>
      </c>
      <c r="AH76" s="58">
        <v>1.109789932619897</v>
      </c>
      <c r="AI76" s="71" t="s">
        <v>36</v>
      </c>
      <c r="AJ76" s="66">
        <v>28</v>
      </c>
      <c r="AK76" s="72">
        <v>100</v>
      </c>
      <c r="AL76" s="73">
        <v>28</v>
      </c>
      <c r="AM76" s="74">
        <v>1.109789932619897</v>
      </c>
      <c r="AN76" s="71" t="s">
        <v>36</v>
      </c>
      <c r="AO76" s="75">
        <v>28</v>
      </c>
      <c r="AP76" s="72">
        <v>100</v>
      </c>
      <c r="AQ76" s="73">
        <v>28</v>
      </c>
      <c r="AR76" s="74">
        <v>1.109789932619897</v>
      </c>
      <c r="AS76" s="71" t="s">
        <v>36</v>
      </c>
      <c r="AT76" s="75">
        <v>28</v>
      </c>
      <c r="AU76" s="72">
        <v>100</v>
      </c>
      <c r="AV76" s="73">
        <v>28</v>
      </c>
      <c r="AW76" s="74">
        <v>1.109789932619897</v>
      </c>
      <c r="AX76" s="71" t="s">
        <v>36</v>
      </c>
    </row>
    <row r="77" spans="1:50" ht="12" customHeight="1" x14ac:dyDescent="0.2">
      <c r="A77" s="104">
        <v>11</v>
      </c>
      <c r="B77" s="103" t="s">
        <v>114</v>
      </c>
      <c r="C77" s="98">
        <v>2516</v>
      </c>
      <c r="D77" s="54">
        <v>12.58</v>
      </c>
      <c r="E77" s="55">
        <v>17</v>
      </c>
      <c r="F77" s="68">
        <v>0</v>
      </c>
      <c r="G77" s="56">
        <v>100</v>
      </c>
      <c r="H77" s="57">
        <v>17</v>
      </c>
      <c r="I77" s="58">
        <v>0.67567567567567566</v>
      </c>
      <c r="J77" s="59" t="s">
        <v>36</v>
      </c>
      <c r="K77" s="60">
        <v>100</v>
      </c>
      <c r="L77" s="61">
        <v>17</v>
      </c>
      <c r="M77" s="62">
        <v>100</v>
      </c>
      <c r="N77" s="59">
        <v>17</v>
      </c>
      <c r="O77" s="58">
        <v>0.67567567567567566</v>
      </c>
      <c r="P77" s="59" t="s">
        <v>36</v>
      </c>
      <c r="Q77" s="63">
        <v>97.61904761904762</v>
      </c>
      <c r="R77" s="64" t="s">
        <v>36</v>
      </c>
      <c r="S77" s="65">
        <v>2.4390243902439046</v>
      </c>
      <c r="T77" s="55">
        <v>17</v>
      </c>
      <c r="U77" s="67">
        <v>0</v>
      </c>
      <c r="V77" s="56">
        <v>100</v>
      </c>
      <c r="W77" s="89">
        <v>17</v>
      </c>
      <c r="X77" s="58">
        <v>0.67567567567567566</v>
      </c>
      <c r="Y77" s="71" t="s">
        <v>36</v>
      </c>
      <c r="Z77" s="55">
        <v>17</v>
      </c>
      <c r="AA77" s="56">
        <v>100</v>
      </c>
      <c r="AB77" s="68">
        <v>17</v>
      </c>
      <c r="AC77" s="58">
        <v>0.67567567567567566</v>
      </c>
      <c r="AD77" s="71" t="s">
        <v>36</v>
      </c>
      <c r="AE77" s="55">
        <v>17</v>
      </c>
      <c r="AF77" s="56">
        <v>100</v>
      </c>
      <c r="AG77" s="89">
        <v>17</v>
      </c>
      <c r="AH77" s="58">
        <v>0.67567567567567566</v>
      </c>
      <c r="AI77" s="71" t="s">
        <v>36</v>
      </c>
      <c r="AJ77" s="66">
        <v>17</v>
      </c>
      <c r="AK77" s="72">
        <v>100</v>
      </c>
      <c r="AL77" s="73">
        <v>17</v>
      </c>
      <c r="AM77" s="74">
        <v>0.67567567567567566</v>
      </c>
      <c r="AN77" s="71" t="s">
        <v>36</v>
      </c>
      <c r="AO77" s="75">
        <v>17</v>
      </c>
      <c r="AP77" s="72">
        <v>100</v>
      </c>
      <c r="AQ77" s="73">
        <v>17</v>
      </c>
      <c r="AR77" s="74">
        <v>0.67567567567567566</v>
      </c>
      <c r="AS77" s="71" t="s">
        <v>36</v>
      </c>
      <c r="AT77" s="75">
        <v>17</v>
      </c>
      <c r="AU77" s="72">
        <v>100</v>
      </c>
      <c r="AV77" s="73">
        <v>17</v>
      </c>
      <c r="AW77" s="74">
        <v>0.67567567567567566</v>
      </c>
      <c r="AX77" s="71" t="s">
        <v>36</v>
      </c>
    </row>
    <row r="78" spans="1:50" ht="12" customHeight="1" x14ac:dyDescent="0.2">
      <c r="A78" s="51">
        <v>12</v>
      </c>
      <c r="B78" s="103" t="s">
        <v>115</v>
      </c>
      <c r="C78" s="98">
        <v>3772</v>
      </c>
      <c r="D78" s="54">
        <v>18.86</v>
      </c>
      <c r="E78" s="55">
        <v>22</v>
      </c>
      <c r="F78" s="68">
        <v>0</v>
      </c>
      <c r="G78" s="56">
        <v>100</v>
      </c>
      <c r="H78" s="57">
        <v>22</v>
      </c>
      <c r="I78" s="58">
        <v>0.58324496288441152</v>
      </c>
      <c r="J78" s="59" t="s">
        <v>36</v>
      </c>
      <c r="K78" s="60">
        <v>100</v>
      </c>
      <c r="L78" s="61">
        <v>19</v>
      </c>
      <c r="M78" s="62">
        <v>86.36363636363636</v>
      </c>
      <c r="N78" s="59">
        <v>22</v>
      </c>
      <c r="O78" s="58">
        <v>0.58324496288441152</v>
      </c>
      <c r="P78" s="59" t="s">
        <v>36</v>
      </c>
      <c r="Q78" s="63">
        <v>96.739130434782609</v>
      </c>
      <c r="R78" s="64" t="s">
        <v>36</v>
      </c>
      <c r="S78" s="65">
        <v>-10.725229826353422</v>
      </c>
      <c r="T78" s="55">
        <v>20</v>
      </c>
      <c r="U78" s="67">
        <v>2</v>
      </c>
      <c r="V78" s="56">
        <v>90.909090909090907</v>
      </c>
      <c r="W78" s="89">
        <v>22</v>
      </c>
      <c r="X78" s="58">
        <v>0.58324496288441152</v>
      </c>
      <c r="Y78" s="71" t="s">
        <v>36</v>
      </c>
      <c r="Z78" s="55">
        <v>15</v>
      </c>
      <c r="AA78" s="56">
        <v>68.181818181818173</v>
      </c>
      <c r="AB78" s="68">
        <v>22</v>
      </c>
      <c r="AC78" s="58">
        <v>0.58324496288441152</v>
      </c>
      <c r="AD78" s="71" t="s">
        <v>36</v>
      </c>
      <c r="AE78" s="55">
        <v>22</v>
      </c>
      <c r="AF78" s="56">
        <v>100</v>
      </c>
      <c r="AG78" s="89">
        <v>22</v>
      </c>
      <c r="AH78" s="58">
        <v>0.58324496288441152</v>
      </c>
      <c r="AI78" s="71" t="s">
        <v>36</v>
      </c>
      <c r="AJ78" s="66">
        <v>22</v>
      </c>
      <c r="AK78" s="72">
        <v>100</v>
      </c>
      <c r="AL78" s="73">
        <v>22</v>
      </c>
      <c r="AM78" s="74">
        <v>0.58324496288441152</v>
      </c>
      <c r="AN78" s="71" t="s">
        <v>36</v>
      </c>
      <c r="AO78" s="75">
        <v>22</v>
      </c>
      <c r="AP78" s="72">
        <v>100</v>
      </c>
      <c r="AQ78" s="73">
        <v>22</v>
      </c>
      <c r="AR78" s="74">
        <v>0.58324496288441152</v>
      </c>
      <c r="AS78" s="71" t="s">
        <v>36</v>
      </c>
      <c r="AT78" s="75">
        <v>22</v>
      </c>
      <c r="AU78" s="72">
        <v>100</v>
      </c>
      <c r="AV78" s="73">
        <v>22</v>
      </c>
      <c r="AW78" s="74">
        <v>0.58324496288441152</v>
      </c>
      <c r="AX78" s="71" t="s">
        <v>36</v>
      </c>
    </row>
    <row r="79" spans="1:50" ht="12" customHeight="1" x14ac:dyDescent="0.2">
      <c r="A79" s="51">
        <v>13</v>
      </c>
      <c r="B79" s="103" t="s">
        <v>116</v>
      </c>
      <c r="C79" s="98">
        <v>1583</v>
      </c>
      <c r="D79" s="54">
        <v>7.915</v>
      </c>
      <c r="E79" s="55">
        <v>11</v>
      </c>
      <c r="F79" s="68">
        <v>0</v>
      </c>
      <c r="G79" s="56">
        <v>100</v>
      </c>
      <c r="H79" s="57">
        <v>11</v>
      </c>
      <c r="I79" s="58">
        <v>0.6948831332912192</v>
      </c>
      <c r="J79" s="59" t="s">
        <v>36</v>
      </c>
      <c r="K79" s="60">
        <v>100</v>
      </c>
      <c r="L79" s="61">
        <v>6.583333333333333</v>
      </c>
      <c r="M79" s="62">
        <v>60.606060606060609</v>
      </c>
      <c r="N79" s="59">
        <v>10.916666666666666</v>
      </c>
      <c r="O79" s="58">
        <v>0.68961886712992204</v>
      </c>
      <c r="P79" s="59" t="s">
        <v>36</v>
      </c>
      <c r="Q79" s="63">
        <v>69.444444444444457</v>
      </c>
      <c r="R79" s="64" t="s">
        <v>36</v>
      </c>
      <c r="S79" s="65">
        <v>-12.727272727272743</v>
      </c>
      <c r="T79" s="55">
        <v>4</v>
      </c>
      <c r="U79" s="67">
        <v>7</v>
      </c>
      <c r="V79" s="56">
        <v>36.363636363636367</v>
      </c>
      <c r="W79" s="89">
        <v>11</v>
      </c>
      <c r="X79" s="58">
        <v>0.6948831332912192</v>
      </c>
      <c r="Y79" s="71" t="s">
        <v>36</v>
      </c>
      <c r="Z79" s="55">
        <v>6</v>
      </c>
      <c r="AA79" s="56">
        <v>54.54545454545454</v>
      </c>
      <c r="AB79" s="68">
        <v>11</v>
      </c>
      <c r="AC79" s="58">
        <v>0.6948831332912192</v>
      </c>
      <c r="AD79" s="71" t="s">
        <v>36</v>
      </c>
      <c r="AE79" s="55">
        <v>11</v>
      </c>
      <c r="AF79" s="56">
        <v>100</v>
      </c>
      <c r="AG79" s="89">
        <v>11</v>
      </c>
      <c r="AH79" s="58">
        <v>0.6948831332912192</v>
      </c>
      <c r="AI79" s="71" t="s">
        <v>36</v>
      </c>
      <c r="AJ79" s="66">
        <v>8</v>
      </c>
      <c r="AK79" s="72">
        <v>72.727272727272734</v>
      </c>
      <c r="AL79" s="73">
        <v>11</v>
      </c>
      <c r="AM79" s="74">
        <v>0.6948831332912192</v>
      </c>
      <c r="AN79" s="71" t="s">
        <v>36</v>
      </c>
      <c r="AO79" s="75">
        <v>10</v>
      </c>
      <c r="AP79" s="72">
        <v>90.909090909090907</v>
      </c>
      <c r="AQ79" s="73">
        <v>11</v>
      </c>
      <c r="AR79" s="74">
        <v>0.6948831332912192</v>
      </c>
      <c r="AS79" s="71" t="s">
        <v>36</v>
      </c>
      <c r="AT79" s="75">
        <v>10</v>
      </c>
      <c r="AU79" s="72">
        <v>100</v>
      </c>
      <c r="AV79" s="73">
        <v>10</v>
      </c>
      <c r="AW79" s="74">
        <v>0.63171193935565384</v>
      </c>
      <c r="AX79" s="71" t="s">
        <v>36</v>
      </c>
    </row>
    <row r="80" spans="1:50" ht="12" customHeight="1" x14ac:dyDescent="0.2">
      <c r="A80" s="104">
        <v>14</v>
      </c>
      <c r="B80" s="103" t="s">
        <v>117</v>
      </c>
      <c r="C80" s="98">
        <v>4319</v>
      </c>
      <c r="D80" s="54">
        <v>21.594999999999999</v>
      </c>
      <c r="E80" s="55">
        <v>13</v>
      </c>
      <c r="F80" s="68">
        <v>1</v>
      </c>
      <c r="G80" s="56">
        <v>92.857142857142861</v>
      </c>
      <c r="H80" s="57">
        <v>14</v>
      </c>
      <c r="I80" s="58">
        <v>0.32414910858995138</v>
      </c>
      <c r="J80" s="59" t="s">
        <v>33</v>
      </c>
      <c r="K80" s="60">
        <v>100</v>
      </c>
      <c r="L80" s="61">
        <v>12.75</v>
      </c>
      <c r="M80" s="62">
        <v>91.071428571428569</v>
      </c>
      <c r="N80" s="59">
        <v>14</v>
      </c>
      <c r="O80" s="58">
        <v>0.32414910858995138</v>
      </c>
      <c r="P80" s="59" t="s">
        <v>33</v>
      </c>
      <c r="Q80" s="63">
        <v>95.098039215686271</v>
      </c>
      <c r="R80" s="64" t="s">
        <v>33</v>
      </c>
      <c r="S80" s="65">
        <v>-4.234167893961704</v>
      </c>
      <c r="T80" s="55">
        <v>13</v>
      </c>
      <c r="U80" s="67">
        <v>1</v>
      </c>
      <c r="V80" s="56">
        <v>92.857142857142861</v>
      </c>
      <c r="W80" s="89">
        <v>14</v>
      </c>
      <c r="X80" s="58">
        <v>0.32414910858995138</v>
      </c>
      <c r="Y80" s="71" t="s">
        <v>33</v>
      </c>
      <c r="Z80" s="55">
        <v>12</v>
      </c>
      <c r="AA80" s="56">
        <v>85.714285714285708</v>
      </c>
      <c r="AB80" s="68">
        <v>14</v>
      </c>
      <c r="AC80" s="58">
        <v>0.32414910858995138</v>
      </c>
      <c r="AD80" s="71" t="s">
        <v>33</v>
      </c>
      <c r="AE80" s="55">
        <v>13</v>
      </c>
      <c r="AF80" s="56">
        <v>92.857142857142861</v>
      </c>
      <c r="AG80" s="89">
        <v>14</v>
      </c>
      <c r="AH80" s="58">
        <v>0.32414910858995138</v>
      </c>
      <c r="AI80" s="71" t="s">
        <v>33</v>
      </c>
      <c r="AJ80" s="66">
        <v>13</v>
      </c>
      <c r="AK80" s="72">
        <v>92.857142857142861</v>
      </c>
      <c r="AL80" s="73">
        <v>14</v>
      </c>
      <c r="AM80" s="74">
        <v>0.32414910858995138</v>
      </c>
      <c r="AN80" s="71" t="s">
        <v>33</v>
      </c>
      <c r="AO80" s="75">
        <v>13</v>
      </c>
      <c r="AP80" s="72">
        <v>92.857142857142861</v>
      </c>
      <c r="AQ80" s="73">
        <v>14</v>
      </c>
      <c r="AR80" s="74">
        <v>0.32414910858995138</v>
      </c>
      <c r="AS80" s="71" t="s">
        <v>33</v>
      </c>
      <c r="AT80" s="75">
        <v>14</v>
      </c>
      <c r="AU80" s="72">
        <v>100</v>
      </c>
      <c r="AV80" s="73">
        <v>14</v>
      </c>
      <c r="AW80" s="74">
        <v>0.32414910858995138</v>
      </c>
      <c r="AX80" s="71" t="s">
        <v>33</v>
      </c>
    </row>
    <row r="81" spans="1:50" ht="12" customHeight="1" x14ac:dyDescent="0.2">
      <c r="A81" s="51">
        <v>15</v>
      </c>
      <c r="B81" s="103" t="s">
        <v>118</v>
      </c>
      <c r="C81" s="98">
        <v>1614</v>
      </c>
      <c r="D81" s="54">
        <v>8.07</v>
      </c>
      <c r="E81" s="55">
        <v>9</v>
      </c>
      <c r="F81" s="68">
        <v>0</v>
      </c>
      <c r="G81" s="56">
        <v>100</v>
      </c>
      <c r="H81" s="57">
        <v>9</v>
      </c>
      <c r="I81" s="58">
        <v>0.55762081784386619</v>
      </c>
      <c r="J81" s="59" t="s">
        <v>36</v>
      </c>
      <c r="K81" s="60">
        <v>100</v>
      </c>
      <c r="L81" s="61">
        <v>8.9166666666666661</v>
      </c>
      <c r="M81" s="62">
        <v>99.074074074074076</v>
      </c>
      <c r="N81" s="59">
        <v>9</v>
      </c>
      <c r="O81" s="58">
        <v>0.55762081784386619</v>
      </c>
      <c r="P81" s="59" t="s">
        <v>36</v>
      </c>
      <c r="Q81" s="63">
        <v>95.370370370370381</v>
      </c>
      <c r="R81" s="64" t="s">
        <v>36</v>
      </c>
      <c r="S81" s="65">
        <v>3.8834951456310662</v>
      </c>
      <c r="T81" s="55">
        <v>9</v>
      </c>
      <c r="U81" s="67">
        <v>0</v>
      </c>
      <c r="V81" s="56">
        <v>100</v>
      </c>
      <c r="W81" s="89">
        <v>9</v>
      </c>
      <c r="X81" s="58">
        <v>0.55762081784386619</v>
      </c>
      <c r="Y81" s="71" t="s">
        <v>36</v>
      </c>
      <c r="Z81" s="55">
        <v>9</v>
      </c>
      <c r="AA81" s="56">
        <v>100</v>
      </c>
      <c r="AB81" s="68">
        <v>9</v>
      </c>
      <c r="AC81" s="58">
        <v>0.55762081784386619</v>
      </c>
      <c r="AD81" s="71" t="s">
        <v>36</v>
      </c>
      <c r="AE81" s="55">
        <v>9</v>
      </c>
      <c r="AF81" s="56">
        <v>100</v>
      </c>
      <c r="AG81" s="89">
        <v>9</v>
      </c>
      <c r="AH81" s="58">
        <v>0.55762081784386619</v>
      </c>
      <c r="AI81" s="71" t="s">
        <v>36</v>
      </c>
      <c r="AJ81" s="66">
        <v>9</v>
      </c>
      <c r="AK81" s="72">
        <v>100</v>
      </c>
      <c r="AL81" s="73">
        <v>9</v>
      </c>
      <c r="AM81" s="74">
        <v>0.55762081784386619</v>
      </c>
      <c r="AN81" s="71" t="s">
        <v>36</v>
      </c>
      <c r="AO81" s="75">
        <v>8</v>
      </c>
      <c r="AP81" s="72">
        <v>88.888888888888886</v>
      </c>
      <c r="AQ81" s="73">
        <v>9</v>
      </c>
      <c r="AR81" s="74">
        <v>0.55762081784386619</v>
      </c>
      <c r="AS81" s="71" t="s">
        <v>36</v>
      </c>
      <c r="AT81" s="75">
        <v>9</v>
      </c>
      <c r="AU81" s="72">
        <v>100</v>
      </c>
      <c r="AV81" s="73">
        <v>9</v>
      </c>
      <c r="AW81" s="74">
        <v>0.55762081784386619</v>
      </c>
      <c r="AX81" s="71" t="s">
        <v>36</v>
      </c>
    </row>
    <row r="82" spans="1:50" ht="12" customHeight="1" x14ac:dyDescent="0.2">
      <c r="A82" s="104">
        <v>16</v>
      </c>
      <c r="B82" s="103" t="s">
        <v>119</v>
      </c>
      <c r="C82" s="98">
        <v>2114</v>
      </c>
      <c r="D82" s="54">
        <v>10.57</v>
      </c>
      <c r="E82" s="55">
        <v>2</v>
      </c>
      <c r="F82" s="68">
        <v>1</v>
      </c>
      <c r="G82" s="56">
        <v>66.666666666666657</v>
      </c>
      <c r="H82" s="57">
        <v>3</v>
      </c>
      <c r="I82" s="58">
        <v>0.14191106906338694</v>
      </c>
      <c r="J82" s="59" t="s">
        <v>33</v>
      </c>
      <c r="K82" s="60">
        <v>100</v>
      </c>
      <c r="L82" s="61">
        <v>2.25</v>
      </c>
      <c r="M82" s="62">
        <v>86.111111111111114</v>
      </c>
      <c r="N82" s="59">
        <v>2.6666666666666665</v>
      </c>
      <c r="O82" s="58">
        <v>0.12614317250078838</v>
      </c>
      <c r="P82" s="59" t="s">
        <v>33</v>
      </c>
      <c r="Q82" s="63">
        <v>96.969696969696969</v>
      </c>
      <c r="R82" s="64" t="s">
        <v>36</v>
      </c>
      <c r="S82" s="65">
        <v>-11.197916666666663</v>
      </c>
      <c r="T82" s="55">
        <v>2</v>
      </c>
      <c r="U82" s="67">
        <v>1</v>
      </c>
      <c r="V82" s="56">
        <v>66.666666666666657</v>
      </c>
      <c r="W82" s="89">
        <v>3</v>
      </c>
      <c r="X82" s="58">
        <v>0.14191106906338694</v>
      </c>
      <c r="Y82" s="71" t="s">
        <v>33</v>
      </c>
      <c r="Z82" s="55">
        <v>2</v>
      </c>
      <c r="AA82" s="56">
        <v>100</v>
      </c>
      <c r="AB82" s="68">
        <v>2</v>
      </c>
      <c r="AC82" s="58">
        <v>9.46073793755913E-2</v>
      </c>
      <c r="AD82" s="71" t="s">
        <v>33</v>
      </c>
      <c r="AE82" s="55">
        <v>3</v>
      </c>
      <c r="AF82" s="56">
        <v>100</v>
      </c>
      <c r="AG82" s="89">
        <v>3</v>
      </c>
      <c r="AH82" s="58">
        <v>0.14191106906338694</v>
      </c>
      <c r="AI82" s="71" t="s">
        <v>33</v>
      </c>
      <c r="AJ82" s="66">
        <v>3</v>
      </c>
      <c r="AK82" s="72">
        <v>100</v>
      </c>
      <c r="AL82" s="73">
        <v>3</v>
      </c>
      <c r="AM82" s="74">
        <v>0.14191106906338694</v>
      </c>
      <c r="AN82" s="71" t="s">
        <v>33</v>
      </c>
      <c r="AO82" s="75">
        <v>2</v>
      </c>
      <c r="AP82" s="72">
        <v>66.666666666666657</v>
      </c>
      <c r="AQ82" s="73">
        <v>3</v>
      </c>
      <c r="AR82" s="74">
        <v>0.14191106906338694</v>
      </c>
      <c r="AS82" s="71" t="s">
        <v>33</v>
      </c>
      <c r="AT82" s="75">
        <v>3</v>
      </c>
      <c r="AU82" s="72">
        <v>100</v>
      </c>
      <c r="AV82" s="73">
        <v>3</v>
      </c>
      <c r="AW82" s="74">
        <v>0.14191106906338694</v>
      </c>
      <c r="AX82" s="71" t="s">
        <v>33</v>
      </c>
    </row>
    <row r="83" spans="1:50" ht="12" customHeight="1" x14ac:dyDescent="0.2">
      <c r="A83" s="104">
        <v>17</v>
      </c>
      <c r="B83" s="103" t="s">
        <v>120</v>
      </c>
      <c r="C83" s="98">
        <v>3541</v>
      </c>
      <c r="D83" s="54">
        <v>17.704999999999998</v>
      </c>
      <c r="E83" s="55">
        <v>4</v>
      </c>
      <c r="F83" s="68">
        <v>0</v>
      </c>
      <c r="G83" s="56">
        <v>100</v>
      </c>
      <c r="H83" s="57">
        <v>4</v>
      </c>
      <c r="I83" s="58">
        <v>0.11296243998870376</v>
      </c>
      <c r="J83" s="59" t="s">
        <v>33</v>
      </c>
      <c r="K83" s="60">
        <v>92.307692307692307</v>
      </c>
      <c r="L83" s="61">
        <v>2.4166666666666665</v>
      </c>
      <c r="M83" s="62">
        <v>60.416666666666671</v>
      </c>
      <c r="N83" s="59">
        <v>4</v>
      </c>
      <c r="O83" s="58">
        <v>0.11296243998870376</v>
      </c>
      <c r="P83" s="59" t="s">
        <v>33</v>
      </c>
      <c r="Q83" s="63">
        <v>63.461538461538467</v>
      </c>
      <c r="R83" s="64" t="s">
        <v>33</v>
      </c>
      <c r="S83" s="65">
        <v>-4.7979797979798011</v>
      </c>
      <c r="T83" s="55">
        <v>4</v>
      </c>
      <c r="U83" s="67">
        <v>0</v>
      </c>
      <c r="V83" s="56">
        <v>100</v>
      </c>
      <c r="W83" s="89">
        <v>4</v>
      </c>
      <c r="X83" s="58">
        <v>0.11296243998870376</v>
      </c>
      <c r="Y83" s="71" t="s">
        <v>33</v>
      </c>
      <c r="Z83" s="55"/>
      <c r="AA83" s="56">
        <v>0</v>
      </c>
      <c r="AB83" s="68">
        <v>4</v>
      </c>
      <c r="AC83" s="58">
        <v>0.11296243998870376</v>
      </c>
      <c r="AD83" s="71" t="s">
        <v>33</v>
      </c>
      <c r="AE83" s="55">
        <v>4</v>
      </c>
      <c r="AF83" s="56">
        <v>100</v>
      </c>
      <c r="AG83" s="89">
        <v>4</v>
      </c>
      <c r="AH83" s="58">
        <v>0.11296243998870376</v>
      </c>
      <c r="AI83" s="71" t="s">
        <v>33</v>
      </c>
      <c r="AJ83" s="66">
        <v>3</v>
      </c>
      <c r="AK83" s="72">
        <v>75</v>
      </c>
      <c r="AL83" s="73">
        <v>4</v>
      </c>
      <c r="AM83" s="74">
        <v>0.11296243998870376</v>
      </c>
      <c r="AN83" s="71" t="s">
        <v>33</v>
      </c>
      <c r="AO83" s="75">
        <v>2</v>
      </c>
      <c r="AP83" s="72">
        <v>50</v>
      </c>
      <c r="AQ83" s="73">
        <v>4</v>
      </c>
      <c r="AR83" s="74">
        <v>0.11296243998870376</v>
      </c>
      <c r="AS83" s="71" t="s">
        <v>33</v>
      </c>
      <c r="AT83" s="75">
        <v>4</v>
      </c>
      <c r="AU83" s="72">
        <v>100</v>
      </c>
      <c r="AV83" s="73">
        <v>4</v>
      </c>
      <c r="AW83" s="74">
        <v>0.11296243998870376</v>
      </c>
      <c r="AX83" s="71" t="s">
        <v>33</v>
      </c>
    </row>
    <row r="84" spans="1:50" ht="12" customHeight="1" x14ac:dyDescent="0.2">
      <c r="A84" s="51">
        <v>18</v>
      </c>
      <c r="B84" s="103" t="s">
        <v>121</v>
      </c>
      <c r="C84" s="98">
        <v>1456</v>
      </c>
      <c r="D84" s="54">
        <v>7.28</v>
      </c>
      <c r="E84" s="55">
        <v>9</v>
      </c>
      <c r="F84" s="68">
        <v>0</v>
      </c>
      <c r="G84" s="56">
        <v>100</v>
      </c>
      <c r="H84" s="57">
        <v>9</v>
      </c>
      <c r="I84" s="58">
        <v>0.61813186813186816</v>
      </c>
      <c r="J84" s="59" t="s">
        <v>36</v>
      </c>
      <c r="K84" s="60">
        <v>100</v>
      </c>
      <c r="L84" s="61">
        <v>8.6666666666666661</v>
      </c>
      <c r="M84" s="62">
        <v>96.296296296296305</v>
      </c>
      <c r="N84" s="59">
        <v>9</v>
      </c>
      <c r="O84" s="58">
        <v>0.61813186813186816</v>
      </c>
      <c r="P84" s="59" t="s">
        <v>36</v>
      </c>
      <c r="Q84" s="63">
        <v>100</v>
      </c>
      <c r="R84" s="64" t="s">
        <v>36</v>
      </c>
      <c r="S84" s="65">
        <v>-3.7037037037036979</v>
      </c>
      <c r="T84" s="55">
        <v>9</v>
      </c>
      <c r="U84" s="67">
        <v>0</v>
      </c>
      <c r="V84" s="56">
        <v>100</v>
      </c>
      <c r="W84" s="89">
        <v>9</v>
      </c>
      <c r="X84" s="58">
        <v>0.61813186813186816</v>
      </c>
      <c r="Y84" s="71" t="s">
        <v>36</v>
      </c>
      <c r="Z84" s="55">
        <v>8</v>
      </c>
      <c r="AA84" s="56">
        <v>88.888888888888886</v>
      </c>
      <c r="AB84" s="68">
        <v>9</v>
      </c>
      <c r="AC84" s="58">
        <v>0.61813186813186816</v>
      </c>
      <c r="AD84" s="71" t="s">
        <v>36</v>
      </c>
      <c r="AE84" s="55">
        <v>9</v>
      </c>
      <c r="AF84" s="56">
        <v>100</v>
      </c>
      <c r="AG84" s="89">
        <v>9</v>
      </c>
      <c r="AH84" s="58">
        <v>0.61813186813186816</v>
      </c>
      <c r="AI84" s="71" t="s">
        <v>36</v>
      </c>
      <c r="AJ84" s="66">
        <v>9</v>
      </c>
      <c r="AK84" s="72">
        <v>100</v>
      </c>
      <c r="AL84" s="73">
        <v>9</v>
      </c>
      <c r="AM84" s="74">
        <v>0.61813186813186816</v>
      </c>
      <c r="AN84" s="71" t="s">
        <v>36</v>
      </c>
      <c r="AO84" s="75">
        <v>9</v>
      </c>
      <c r="AP84" s="72">
        <v>100</v>
      </c>
      <c r="AQ84" s="73">
        <v>9</v>
      </c>
      <c r="AR84" s="74">
        <v>0.61813186813186816</v>
      </c>
      <c r="AS84" s="71" t="s">
        <v>36</v>
      </c>
      <c r="AT84" s="75">
        <v>9</v>
      </c>
      <c r="AU84" s="72">
        <v>100</v>
      </c>
      <c r="AV84" s="73">
        <v>9</v>
      </c>
      <c r="AW84" s="74">
        <v>0.61813186813186816</v>
      </c>
      <c r="AX84" s="71" t="s">
        <v>36</v>
      </c>
    </row>
    <row r="85" spans="1:50" s="36" customFormat="1" ht="12.75" customHeight="1" x14ac:dyDescent="0.2">
      <c r="A85" s="37" t="s">
        <v>122</v>
      </c>
      <c r="B85" s="101" t="s">
        <v>123</v>
      </c>
      <c r="C85" s="48">
        <v>26930</v>
      </c>
      <c r="D85" s="21">
        <v>134.65</v>
      </c>
      <c r="E85" s="22">
        <v>836</v>
      </c>
      <c r="F85" s="23">
        <v>59</v>
      </c>
      <c r="G85" s="24">
        <v>93.407821229050285</v>
      </c>
      <c r="H85" s="49">
        <v>895</v>
      </c>
      <c r="I85" s="41">
        <v>3.3234311177125879</v>
      </c>
      <c r="J85" s="43" t="s">
        <v>36</v>
      </c>
      <c r="K85" s="26">
        <v>97.112860892388454</v>
      </c>
      <c r="L85" s="42">
        <v>754</v>
      </c>
      <c r="M85" s="24">
        <v>84.90758449928677</v>
      </c>
      <c r="N85" s="43">
        <v>888.08333333333348</v>
      </c>
      <c r="O85" s="41">
        <v>3.2977472459462809</v>
      </c>
      <c r="P85" s="43" t="s">
        <v>36</v>
      </c>
      <c r="Q85" s="28">
        <v>82.39043803511386</v>
      </c>
      <c r="R85" s="46" t="s">
        <v>36</v>
      </c>
      <c r="S85" s="30">
        <v>3.0551439271388814</v>
      </c>
      <c r="T85" s="22">
        <v>751</v>
      </c>
      <c r="U85" s="22">
        <v>137</v>
      </c>
      <c r="V85" s="24">
        <v>84.572072072072075</v>
      </c>
      <c r="W85" s="23">
        <v>888</v>
      </c>
      <c r="X85" s="41">
        <v>3.2974378017081323</v>
      </c>
      <c r="Y85" s="45" t="s">
        <v>36</v>
      </c>
      <c r="Z85" s="22">
        <v>726</v>
      </c>
      <c r="AA85" s="24">
        <v>81.298992161254205</v>
      </c>
      <c r="AB85" s="82">
        <v>893</v>
      </c>
      <c r="AC85" s="41">
        <v>3.316004455997029</v>
      </c>
      <c r="AD85" s="45" t="s">
        <v>36</v>
      </c>
      <c r="AE85" s="22">
        <v>805</v>
      </c>
      <c r="AF85" s="24">
        <v>91.477272727272734</v>
      </c>
      <c r="AG85" s="23">
        <v>880</v>
      </c>
      <c r="AH85" s="41">
        <v>3.2677311548458965</v>
      </c>
      <c r="AI85" s="45" t="s">
        <v>36</v>
      </c>
      <c r="AJ85" s="83">
        <v>803</v>
      </c>
      <c r="AK85" s="32">
        <v>90.837104072398191</v>
      </c>
      <c r="AL85" s="33">
        <v>884</v>
      </c>
      <c r="AM85" s="44">
        <v>3.2825844782770148</v>
      </c>
      <c r="AN85" s="45" t="s">
        <v>36</v>
      </c>
      <c r="AO85" s="35">
        <v>851</v>
      </c>
      <c r="AP85" s="32">
        <v>95.617977528089895</v>
      </c>
      <c r="AQ85" s="33">
        <v>890</v>
      </c>
      <c r="AR85" s="44">
        <v>3.3048644634236908</v>
      </c>
      <c r="AS85" s="45" t="s">
        <v>36</v>
      </c>
      <c r="AT85" s="35">
        <v>681</v>
      </c>
      <c r="AU85" s="32">
        <v>77.474402730375431</v>
      </c>
      <c r="AV85" s="33">
        <v>879</v>
      </c>
      <c r="AW85" s="44">
        <v>3.2640178239881177</v>
      </c>
      <c r="AX85" s="45" t="s">
        <v>36</v>
      </c>
    </row>
    <row r="86" spans="1:50" ht="12" customHeight="1" x14ac:dyDescent="0.2">
      <c r="A86" s="51">
        <v>1</v>
      </c>
      <c r="B86" s="100" t="s">
        <v>124</v>
      </c>
      <c r="C86" s="98">
        <v>11216</v>
      </c>
      <c r="D86" s="21">
        <v>56.08</v>
      </c>
      <c r="E86" s="55">
        <v>73</v>
      </c>
      <c r="F86" s="68">
        <v>13</v>
      </c>
      <c r="G86" s="56">
        <v>84.883720930232556</v>
      </c>
      <c r="H86" s="57">
        <v>86</v>
      </c>
      <c r="I86" s="58">
        <v>0.76676176890156911</v>
      </c>
      <c r="J86" s="59" t="s">
        <v>36</v>
      </c>
      <c r="K86" s="60">
        <v>97.777777777777771</v>
      </c>
      <c r="L86" s="61">
        <v>70.333333333333329</v>
      </c>
      <c r="M86" s="62">
        <v>81.873005015959876</v>
      </c>
      <c r="N86" s="59">
        <v>85.916666666666671</v>
      </c>
      <c r="O86" s="58">
        <v>0.76601878269139334</v>
      </c>
      <c r="P86" s="59" t="s">
        <v>36</v>
      </c>
      <c r="Q86" s="63">
        <v>86.262719703977808</v>
      </c>
      <c r="R86" s="64" t="s">
        <v>33</v>
      </c>
      <c r="S86" s="112">
        <v>-5.088773809916769</v>
      </c>
      <c r="T86" s="66">
        <v>81</v>
      </c>
      <c r="U86" s="67">
        <v>5</v>
      </c>
      <c r="V86" s="56">
        <v>94.186046511627907</v>
      </c>
      <c r="W86" s="89">
        <v>86</v>
      </c>
      <c r="X86" s="58">
        <v>0.76676176890156911</v>
      </c>
      <c r="Y86" s="71" t="s">
        <v>36</v>
      </c>
      <c r="Z86" s="55">
        <v>52</v>
      </c>
      <c r="AA86" s="56">
        <v>60.465116279069761</v>
      </c>
      <c r="AB86" s="68">
        <v>86</v>
      </c>
      <c r="AC86" s="58">
        <v>0.76676176890156911</v>
      </c>
      <c r="AD86" s="71" t="s">
        <v>36</v>
      </c>
      <c r="AE86" s="55">
        <v>83</v>
      </c>
      <c r="AF86" s="56">
        <v>96.511627906976756</v>
      </c>
      <c r="AG86" s="89">
        <v>86</v>
      </c>
      <c r="AH86" s="58">
        <v>0.76676176890156911</v>
      </c>
      <c r="AI86" s="71" t="s">
        <v>36</v>
      </c>
      <c r="AJ86" s="66">
        <v>74</v>
      </c>
      <c r="AK86" s="72">
        <v>86.04651162790698</v>
      </c>
      <c r="AL86" s="73">
        <v>86</v>
      </c>
      <c r="AM86" s="74">
        <v>0.76676176890156911</v>
      </c>
      <c r="AN86" s="71" t="s">
        <v>36</v>
      </c>
      <c r="AO86" s="75">
        <v>79</v>
      </c>
      <c r="AP86" s="72">
        <v>92.941176470588232</v>
      </c>
      <c r="AQ86" s="73">
        <v>85</v>
      </c>
      <c r="AR86" s="74">
        <v>0.75784593437945791</v>
      </c>
      <c r="AS86" s="71" t="s">
        <v>36</v>
      </c>
      <c r="AT86" s="75">
        <v>76</v>
      </c>
      <c r="AU86" s="72">
        <v>88.372093023255815</v>
      </c>
      <c r="AV86" s="73">
        <v>86</v>
      </c>
      <c r="AW86" s="74">
        <v>0.76676176890156911</v>
      </c>
      <c r="AX86" s="71" t="s">
        <v>36</v>
      </c>
    </row>
    <row r="87" spans="1:50" ht="12" customHeight="1" x14ac:dyDescent="0.2">
      <c r="A87" s="51">
        <v>2</v>
      </c>
      <c r="B87" s="100" t="s">
        <v>125</v>
      </c>
      <c r="C87" s="98">
        <v>821</v>
      </c>
      <c r="D87" s="21">
        <v>4.1050000000000004</v>
      </c>
      <c r="E87" s="55">
        <v>29</v>
      </c>
      <c r="F87" s="68">
        <v>3</v>
      </c>
      <c r="G87" s="56">
        <v>90.625</v>
      </c>
      <c r="H87" s="57">
        <v>32</v>
      </c>
      <c r="I87" s="58">
        <v>3.8976857490864796</v>
      </c>
      <c r="J87" s="59" t="s">
        <v>36</v>
      </c>
      <c r="K87" s="60">
        <v>100</v>
      </c>
      <c r="L87" s="61">
        <v>24</v>
      </c>
      <c r="M87" s="62">
        <v>75</v>
      </c>
      <c r="N87" s="59">
        <v>32</v>
      </c>
      <c r="O87" s="58">
        <v>3.8976857490864796</v>
      </c>
      <c r="P87" s="59" t="s">
        <v>36</v>
      </c>
      <c r="Q87" s="63">
        <v>63.095238095238095</v>
      </c>
      <c r="R87" s="64" t="s">
        <v>36</v>
      </c>
      <c r="S87" s="112">
        <v>18.867924528301884</v>
      </c>
      <c r="T87" s="66">
        <v>25</v>
      </c>
      <c r="U87" s="67">
        <v>7</v>
      </c>
      <c r="V87" s="56">
        <v>78.125</v>
      </c>
      <c r="W87" s="89">
        <v>32</v>
      </c>
      <c r="X87" s="58">
        <v>3.8976857490864796</v>
      </c>
      <c r="Y87" s="71" t="s">
        <v>36</v>
      </c>
      <c r="Z87" s="55">
        <v>23</v>
      </c>
      <c r="AA87" s="56">
        <v>71.875</v>
      </c>
      <c r="AB87" s="68">
        <v>32</v>
      </c>
      <c r="AC87" s="58">
        <v>3.8976857490864796</v>
      </c>
      <c r="AD87" s="71" t="s">
        <v>36</v>
      </c>
      <c r="AE87" s="55">
        <v>24</v>
      </c>
      <c r="AF87" s="56">
        <v>75</v>
      </c>
      <c r="AG87" s="89">
        <v>32</v>
      </c>
      <c r="AH87" s="58">
        <v>3.8976857490864796</v>
      </c>
      <c r="AI87" s="71" t="s">
        <v>36</v>
      </c>
      <c r="AJ87" s="66">
        <v>28</v>
      </c>
      <c r="AK87" s="72">
        <v>87.5</v>
      </c>
      <c r="AL87" s="73">
        <v>32</v>
      </c>
      <c r="AM87" s="74">
        <v>3.8976857490864796</v>
      </c>
      <c r="AN87" s="71" t="s">
        <v>36</v>
      </c>
      <c r="AO87" s="75">
        <v>25</v>
      </c>
      <c r="AP87" s="72">
        <v>78.125</v>
      </c>
      <c r="AQ87" s="73">
        <v>32</v>
      </c>
      <c r="AR87" s="74">
        <v>3.8976857490864796</v>
      </c>
      <c r="AS87" s="71" t="s">
        <v>36</v>
      </c>
      <c r="AT87" s="75">
        <v>19</v>
      </c>
      <c r="AU87" s="72">
        <v>59.375</v>
      </c>
      <c r="AV87" s="73">
        <v>32</v>
      </c>
      <c r="AW87" s="74">
        <v>3.8976857490864796</v>
      </c>
      <c r="AX87" s="71" t="s">
        <v>36</v>
      </c>
    </row>
    <row r="88" spans="1:50" ht="12" customHeight="1" x14ac:dyDescent="0.2">
      <c r="A88" s="51">
        <v>3</v>
      </c>
      <c r="B88" s="100" t="s">
        <v>126</v>
      </c>
      <c r="C88" s="98">
        <v>2682</v>
      </c>
      <c r="D88" s="21">
        <v>13.41</v>
      </c>
      <c r="E88" s="55">
        <v>58</v>
      </c>
      <c r="F88" s="68">
        <v>10</v>
      </c>
      <c r="G88" s="56">
        <v>85.294117647058826</v>
      </c>
      <c r="H88" s="57">
        <v>68</v>
      </c>
      <c r="I88" s="58">
        <v>2.535421327367636</v>
      </c>
      <c r="J88" s="59" t="s">
        <v>36</v>
      </c>
      <c r="K88" s="60">
        <v>100</v>
      </c>
      <c r="L88" s="61">
        <v>58</v>
      </c>
      <c r="M88" s="62">
        <v>85.29411764705884</v>
      </c>
      <c r="N88" s="59">
        <v>68</v>
      </c>
      <c r="O88" s="58">
        <v>2.535421327367636</v>
      </c>
      <c r="P88" s="59" t="s">
        <v>36</v>
      </c>
      <c r="Q88" s="63">
        <v>95.370370370370381</v>
      </c>
      <c r="R88" s="64" t="s">
        <v>36</v>
      </c>
      <c r="S88" s="112">
        <v>-10.565391205025687</v>
      </c>
      <c r="T88" s="66">
        <v>55</v>
      </c>
      <c r="U88" s="67">
        <v>13</v>
      </c>
      <c r="V88" s="56">
        <v>80.882352941176478</v>
      </c>
      <c r="W88" s="89">
        <v>68</v>
      </c>
      <c r="X88" s="58">
        <v>2.535421327367636</v>
      </c>
      <c r="Y88" s="71" t="s">
        <v>36</v>
      </c>
      <c r="Z88" s="55">
        <v>55</v>
      </c>
      <c r="AA88" s="56">
        <v>80.882352941176478</v>
      </c>
      <c r="AB88" s="68">
        <v>68</v>
      </c>
      <c r="AC88" s="58">
        <v>2.535421327367636</v>
      </c>
      <c r="AD88" s="71" t="s">
        <v>36</v>
      </c>
      <c r="AE88" s="55">
        <v>62</v>
      </c>
      <c r="AF88" s="56">
        <v>91.17647058823529</v>
      </c>
      <c r="AG88" s="89">
        <v>68</v>
      </c>
      <c r="AH88" s="58">
        <v>2.535421327367636</v>
      </c>
      <c r="AI88" s="71" t="s">
        <v>36</v>
      </c>
      <c r="AJ88" s="66">
        <v>64</v>
      </c>
      <c r="AK88" s="72">
        <v>94.117647058823522</v>
      </c>
      <c r="AL88" s="73">
        <v>68</v>
      </c>
      <c r="AM88" s="74">
        <v>2.535421327367636</v>
      </c>
      <c r="AN88" s="71" t="s">
        <v>36</v>
      </c>
      <c r="AO88" s="75">
        <v>67</v>
      </c>
      <c r="AP88" s="72">
        <v>98.529411764705884</v>
      </c>
      <c r="AQ88" s="73">
        <v>68</v>
      </c>
      <c r="AR88" s="74">
        <v>2.535421327367636</v>
      </c>
      <c r="AS88" s="71" t="s">
        <v>36</v>
      </c>
      <c r="AT88" s="75">
        <v>63</v>
      </c>
      <c r="AU88" s="72">
        <v>92.64705882352942</v>
      </c>
      <c r="AV88" s="73">
        <v>68</v>
      </c>
      <c r="AW88" s="74">
        <v>2.535421327367636</v>
      </c>
      <c r="AX88" s="71" t="s">
        <v>36</v>
      </c>
    </row>
    <row r="89" spans="1:50" ht="12" customHeight="1" x14ac:dyDescent="0.2">
      <c r="A89" s="51">
        <v>4</v>
      </c>
      <c r="B89" s="100" t="s">
        <v>127</v>
      </c>
      <c r="C89" s="98">
        <v>957</v>
      </c>
      <c r="D89" s="21">
        <v>4.7850000000000001</v>
      </c>
      <c r="E89" s="55">
        <v>32</v>
      </c>
      <c r="F89" s="68">
        <v>0</v>
      </c>
      <c r="G89" s="56">
        <v>100</v>
      </c>
      <c r="H89" s="57">
        <v>32</v>
      </c>
      <c r="I89" s="58">
        <v>3.343782654127482</v>
      </c>
      <c r="J89" s="59" t="s">
        <v>36</v>
      </c>
      <c r="K89" s="60">
        <v>100</v>
      </c>
      <c r="L89" s="61">
        <v>31.083333333333336</v>
      </c>
      <c r="M89" s="62">
        <v>97.135416666666657</v>
      </c>
      <c r="N89" s="59">
        <v>32</v>
      </c>
      <c r="O89" s="58">
        <v>3.343782654127482</v>
      </c>
      <c r="P89" s="59" t="s">
        <v>36</v>
      </c>
      <c r="Q89" s="63">
        <v>75.462962962962962</v>
      </c>
      <c r="R89" s="64" t="s">
        <v>36</v>
      </c>
      <c r="S89" s="112">
        <v>28.719325153374232</v>
      </c>
      <c r="T89" s="66">
        <v>31</v>
      </c>
      <c r="U89" s="67">
        <v>1</v>
      </c>
      <c r="V89" s="56">
        <v>96.875</v>
      </c>
      <c r="W89" s="89">
        <v>32</v>
      </c>
      <c r="X89" s="58">
        <v>3.343782654127482</v>
      </c>
      <c r="Y89" s="71" t="s">
        <v>36</v>
      </c>
      <c r="Z89" s="55">
        <v>31</v>
      </c>
      <c r="AA89" s="56">
        <v>96.875</v>
      </c>
      <c r="AB89" s="68">
        <v>32</v>
      </c>
      <c r="AC89" s="58">
        <v>3.343782654127482</v>
      </c>
      <c r="AD89" s="71" t="s">
        <v>36</v>
      </c>
      <c r="AE89" s="55">
        <v>31</v>
      </c>
      <c r="AF89" s="56">
        <v>96.875</v>
      </c>
      <c r="AG89" s="89">
        <v>32</v>
      </c>
      <c r="AH89" s="58">
        <v>3.343782654127482</v>
      </c>
      <c r="AI89" s="71" t="s">
        <v>36</v>
      </c>
      <c r="AJ89" s="66">
        <v>32</v>
      </c>
      <c r="AK89" s="72">
        <v>100</v>
      </c>
      <c r="AL89" s="73">
        <v>32</v>
      </c>
      <c r="AM89" s="74">
        <v>3.343782654127482</v>
      </c>
      <c r="AN89" s="71" t="s">
        <v>36</v>
      </c>
      <c r="AO89" s="75">
        <v>31</v>
      </c>
      <c r="AP89" s="72">
        <v>96.875</v>
      </c>
      <c r="AQ89" s="73">
        <v>32</v>
      </c>
      <c r="AR89" s="74">
        <v>3.343782654127482</v>
      </c>
      <c r="AS89" s="71" t="s">
        <v>36</v>
      </c>
      <c r="AT89" s="75">
        <v>31</v>
      </c>
      <c r="AU89" s="72">
        <v>96.875</v>
      </c>
      <c r="AV89" s="73">
        <v>32</v>
      </c>
      <c r="AW89" s="74">
        <v>3.343782654127482</v>
      </c>
      <c r="AX89" s="71" t="s">
        <v>36</v>
      </c>
    </row>
    <row r="90" spans="1:50" ht="12" customHeight="1" x14ac:dyDescent="0.2">
      <c r="A90" s="51">
        <v>5</v>
      </c>
      <c r="B90" s="100" t="s">
        <v>128</v>
      </c>
      <c r="C90" s="98">
        <v>1825</v>
      </c>
      <c r="D90" s="21">
        <v>9.125</v>
      </c>
      <c r="E90" s="55">
        <v>27</v>
      </c>
      <c r="F90" s="68">
        <v>3</v>
      </c>
      <c r="G90" s="56">
        <v>90</v>
      </c>
      <c r="H90" s="57">
        <v>30</v>
      </c>
      <c r="I90" s="58">
        <v>1.6438356164383561</v>
      </c>
      <c r="J90" s="59" t="s">
        <v>36</v>
      </c>
      <c r="K90" s="60">
        <v>84.615384615384613</v>
      </c>
      <c r="L90" s="61">
        <v>26.666666666666671</v>
      </c>
      <c r="M90" s="62">
        <v>88.8888888888889</v>
      </c>
      <c r="N90" s="59">
        <v>30</v>
      </c>
      <c r="O90" s="58">
        <v>1.6438356164383561</v>
      </c>
      <c r="P90" s="59" t="s">
        <v>36</v>
      </c>
      <c r="Q90" s="63">
        <v>78.904428904428897</v>
      </c>
      <c r="R90" s="64" t="s">
        <v>36</v>
      </c>
      <c r="S90" s="112">
        <v>12.653865091088168</v>
      </c>
      <c r="T90" s="66">
        <v>25</v>
      </c>
      <c r="U90" s="67">
        <v>5</v>
      </c>
      <c r="V90" s="56">
        <v>83.333333333333343</v>
      </c>
      <c r="W90" s="89">
        <v>30</v>
      </c>
      <c r="X90" s="58">
        <v>1.6438356164383561</v>
      </c>
      <c r="Y90" s="71" t="s">
        <v>36</v>
      </c>
      <c r="Z90" s="55">
        <v>27</v>
      </c>
      <c r="AA90" s="56">
        <v>90</v>
      </c>
      <c r="AB90" s="68">
        <v>30</v>
      </c>
      <c r="AC90" s="58">
        <v>1.6438356164383561</v>
      </c>
      <c r="AD90" s="71" t="s">
        <v>36</v>
      </c>
      <c r="AE90" s="55">
        <v>30</v>
      </c>
      <c r="AF90" s="56">
        <v>100</v>
      </c>
      <c r="AG90" s="89">
        <v>30</v>
      </c>
      <c r="AH90" s="58">
        <v>1.6438356164383561</v>
      </c>
      <c r="AI90" s="71" t="s">
        <v>36</v>
      </c>
      <c r="AJ90" s="66">
        <v>27</v>
      </c>
      <c r="AK90" s="72">
        <v>90</v>
      </c>
      <c r="AL90" s="73">
        <v>30</v>
      </c>
      <c r="AM90" s="74">
        <v>1.6438356164383561</v>
      </c>
      <c r="AN90" s="71" t="s">
        <v>36</v>
      </c>
      <c r="AO90" s="75">
        <v>25</v>
      </c>
      <c r="AP90" s="72">
        <v>83.333333333333343</v>
      </c>
      <c r="AQ90" s="73">
        <v>30</v>
      </c>
      <c r="AR90" s="74">
        <v>1.6438356164383561</v>
      </c>
      <c r="AS90" s="71" t="s">
        <v>36</v>
      </c>
      <c r="AT90" s="75">
        <v>30</v>
      </c>
      <c r="AU90" s="72">
        <v>100</v>
      </c>
      <c r="AV90" s="73">
        <v>30</v>
      </c>
      <c r="AW90" s="74">
        <v>1.6438356164383561</v>
      </c>
      <c r="AX90" s="71" t="s">
        <v>36</v>
      </c>
    </row>
    <row r="91" spans="1:50" ht="12" customHeight="1" x14ac:dyDescent="0.2">
      <c r="A91" s="51">
        <v>6</v>
      </c>
      <c r="B91" s="100" t="s">
        <v>129</v>
      </c>
      <c r="C91" s="98">
        <v>1820</v>
      </c>
      <c r="D91" s="21">
        <v>9.1</v>
      </c>
      <c r="E91" s="55">
        <v>37</v>
      </c>
      <c r="F91" s="68">
        <v>0</v>
      </c>
      <c r="G91" s="56">
        <v>100</v>
      </c>
      <c r="H91" s="57">
        <v>37</v>
      </c>
      <c r="I91" s="58">
        <v>2.0329670329670328</v>
      </c>
      <c r="J91" s="59" t="s">
        <v>36</v>
      </c>
      <c r="K91" s="60">
        <v>100</v>
      </c>
      <c r="L91" s="61">
        <v>29.416666666666664</v>
      </c>
      <c r="M91" s="62">
        <v>79.68593593593593</v>
      </c>
      <c r="N91" s="59">
        <v>36.916666666666671</v>
      </c>
      <c r="O91" s="58">
        <v>2.0283882783882787</v>
      </c>
      <c r="P91" s="59" t="s">
        <v>36</v>
      </c>
      <c r="Q91" s="63">
        <v>72.376811594202891</v>
      </c>
      <c r="R91" s="64" t="s">
        <v>36</v>
      </c>
      <c r="S91" s="112">
        <v>10.098710043643976</v>
      </c>
      <c r="T91" s="66">
        <v>29</v>
      </c>
      <c r="U91" s="67">
        <v>8</v>
      </c>
      <c r="V91" s="56">
        <v>78.378378378378372</v>
      </c>
      <c r="W91" s="89">
        <v>37</v>
      </c>
      <c r="X91" s="58">
        <v>2.0329670329670328</v>
      </c>
      <c r="Y91" s="71" t="s">
        <v>36</v>
      </c>
      <c r="Z91" s="55">
        <v>29</v>
      </c>
      <c r="AA91" s="56">
        <v>78.378378378378372</v>
      </c>
      <c r="AB91" s="68">
        <v>37</v>
      </c>
      <c r="AC91" s="58">
        <v>2.0329670329670328</v>
      </c>
      <c r="AD91" s="71" t="s">
        <v>36</v>
      </c>
      <c r="AE91" s="55">
        <v>29</v>
      </c>
      <c r="AF91" s="56">
        <v>80.555555555555557</v>
      </c>
      <c r="AG91" s="89">
        <v>36</v>
      </c>
      <c r="AH91" s="58">
        <v>1.9780219780219779</v>
      </c>
      <c r="AI91" s="71" t="s">
        <v>36</v>
      </c>
      <c r="AJ91" s="66">
        <v>31</v>
      </c>
      <c r="AK91" s="72">
        <v>83.78378378378379</v>
      </c>
      <c r="AL91" s="73">
        <v>37</v>
      </c>
      <c r="AM91" s="74">
        <v>2.0329670329670328</v>
      </c>
      <c r="AN91" s="71" t="s">
        <v>36</v>
      </c>
      <c r="AO91" s="75">
        <v>37</v>
      </c>
      <c r="AP91" s="72">
        <v>100</v>
      </c>
      <c r="AQ91" s="73">
        <v>37</v>
      </c>
      <c r="AR91" s="74">
        <v>2.0329670329670328</v>
      </c>
      <c r="AS91" s="71" t="s">
        <v>36</v>
      </c>
      <c r="AT91" s="75">
        <v>24</v>
      </c>
      <c r="AU91" s="72">
        <v>64.86486486486487</v>
      </c>
      <c r="AV91" s="73">
        <v>37</v>
      </c>
      <c r="AW91" s="74">
        <v>2.0329670329670328</v>
      </c>
      <c r="AX91" s="71" t="s">
        <v>36</v>
      </c>
    </row>
    <row r="92" spans="1:50" ht="12" customHeight="1" x14ac:dyDescent="0.2">
      <c r="A92" s="51">
        <v>7</v>
      </c>
      <c r="B92" s="100" t="s">
        <v>130</v>
      </c>
      <c r="C92" s="98">
        <v>1747</v>
      </c>
      <c r="D92" s="21">
        <v>8.7349999999999994</v>
      </c>
      <c r="E92" s="55">
        <v>23</v>
      </c>
      <c r="F92" s="68">
        <v>0</v>
      </c>
      <c r="G92" s="56">
        <v>100</v>
      </c>
      <c r="H92" s="57">
        <v>23</v>
      </c>
      <c r="I92" s="58">
        <v>1.316542644533486</v>
      </c>
      <c r="J92" s="59" t="s">
        <v>36</v>
      </c>
      <c r="K92" s="60">
        <v>100</v>
      </c>
      <c r="L92" s="61">
        <v>21.25</v>
      </c>
      <c r="M92" s="62">
        <v>92.391304347826093</v>
      </c>
      <c r="N92" s="59">
        <v>23</v>
      </c>
      <c r="O92" s="58">
        <v>1.316542644533486</v>
      </c>
      <c r="P92" s="59" t="s">
        <v>36</v>
      </c>
      <c r="Q92" s="63">
        <v>85.833333333333343</v>
      </c>
      <c r="R92" s="64" t="s">
        <v>36</v>
      </c>
      <c r="S92" s="112">
        <v>7.6403545799915484</v>
      </c>
      <c r="T92" s="66">
        <v>22</v>
      </c>
      <c r="U92" s="67">
        <v>1</v>
      </c>
      <c r="V92" s="56">
        <v>95.652173913043484</v>
      </c>
      <c r="W92" s="89">
        <v>23</v>
      </c>
      <c r="X92" s="58">
        <v>1.316542644533486</v>
      </c>
      <c r="Y92" s="71" t="s">
        <v>36</v>
      </c>
      <c r="Z92" s="55">
        <v>21</v>
      </c>
      <c r="AA92" s="56">
        <v>91.304347826086953</v>
      </c>
      <c r="AB92" s="68">
        <v>23</v>
      </c>
      <c r="AC92" s="58">
        <v>1.316542644533486</v>
      </c>
      <c r="AD92" s="71" t="s">
        <v>36</v>
      </c>
      <c r="AE92" s="55">
        <v>22</v>
      </c>
      <c r="AF92" s="56">
        <v>95.652173913043484</v>
      </c>
      <c r="AG92" s="89">
        <v>23</v>
      </c>
      <c r="AH92" s="58">
        <v>1.316542644533486</v>
      </c>
      <c r="AI92" s="71" t="s">
        <v>36</v>
      </c>
      <c r="AJ92" s="66">
        <v>22</v>
      </c>
      <c r="AK92" s="72">
        <v>95.652173913043484</v>
      </c>
      <c r="AL92" s="73">
        <v>23</v>
      </c>
      <c r="AM92" s="74">
        <v>1.316542644533486</v>
      </c>
      <c r="AN92" s="71" t="s">
        <v>36</v>
      </c>
      <c r="AO92" s="75">
        <v>21</v>
      </c>
      <c r="AP92" s="72">
        <v>91.304347826086953</v>
      </c>
      <c r="AQ92" s="73">
        <v>23</v>
      </c>
      <c r="AR92" s="74">
        <v>1.316542644533486</v>
      </c>
      <c r="AS92" s="71" t="s">
        <v>36</v>
      </c>
      <c r="AT92" s="75">
        <v>18</v>
      </c>
      <c r="AU92" s="72">
        <v>78.260869565217391</v>
      </c>
      <c r="AV92" s="73">
        <v>23</v>
      </c>
      <c r="AW92" s="74">
        <v>1.316542644533486</v>
      </c>
      <c r="AX92" s="71" t="s">
        <v>36</v>
      </c>
    </row>
    <row r="93" spans="1:50" ht="12" customHeight="1" x14ac:dyDescent="0.2">
      <c r="A93" s="51">
        <v>8</v>
      </c>
      <c r="B93" s="100" t="s">
        <v>131</v>
      </c>
      <c r="C93" s="98">
        <v>2026</v>
      </c>
      <c r="D93" s="21">
        <v>10.130000000000001</v>
      </c>
      <c r="E93" s="55">
        <v>63</v>
      </c>
      <c r="F93" s="68">
        <v>1</v>
      </c>
      <c r="G93" s="56">
        <v>98.4375</v>
      </c>
      <c r="H93" s="57">
        <v>64</v>
      </c>
      <c r="I93" s="58">
        <v>3.1589338598223096</v>
      </c>
      <c r="J93" s="59" t="s">
        <v>36</v>
      </c>
      <c r="K93" s="60">
        <v>100</v>
      </c>
      <c r="L93" s="61">
        <v>58.083333333333329</v>
      </c>
      <c r="M93" s="62">
        <v>90.941220238095241</v>
      </c>
      <c r="N93" s="59">
        <v>63.833333333333329</v>
      </c>
      <c r="O93" s="58">
        <v>3.1507074695623554</v>
      </c>
      <c r="P93" s="59" t="s">
        <v>36</v>
      </c>
      <c r="Q93" s="63">
        <v>97.101449275362327</v>
      </c>
      <c r="R93" s="64" t="s">
        <v>36</v>
      </c>
      <c r="S93" s="112">
        <v>-6.3441164712153553</v>
      </c>
      <c r="T93" s="66">
        <v>59</v>
      </c>
      <c r="U93" s="67">
        <v>5</v>
      </c>
      <c r="V93" s="56">
        <v>92.1875</v>
      </c>
      <c r="W93" s="89">
        <v>64</v>
      </c>
      <c r="X93" s="58">
        <v>3.1589338598223096</v>
      </c>
      <c r="Y93" s="71" t="s">
        <v>36</v>
      </c>
      <c r="Z93" s="55">
        <v>61</v>
      </c>
      <c r="AA93" s="56">
        <v>95.3125</v>
      </c>
      <c r="AB93" s="68">
        <v>64</v>
      </c>
      <c r="AC93" s="58">
        <v>3.1589338598223096</v>
      </c>
      <c r="AD93" s="71" t="s">
        <v>36</v>
      </c>
      <c r="AE93" s="55">
        <v>61</v>
      </c>
      <c r="AF93" s="56">
        <v>96.825396825396822</v>
      </c>
      <c r="AG93" s="89">
        <v>63</v>
      </c>
      <c r="AH93" s="58">
        <v>3.1095755182625866</v>
      </c>
      <c r="AI93" s="71" t="s">
        <v>36</v>
      </c>
      <c r="AJ93" s="66">
        <v>63</v>
      </c>
      <c r="AK93" s="72">
        <v>98.4375</v>
      </c>
      <c r="AL93" s="73">
        <v>64</v>
      </c>
      <c r="AM93" s="74">
        <v>3.1589338598223096</v>
      </c>
      <c r="AN93" s="71" t="s">
        <v>36</v>
      </c>
      <c r="AO93" s="75">
        <v>64</v>
      </c>
      <c r="AP93" s="72">
        <v>100</v>
      </c>
      <c r="AQ93" s="73">
        <v>64</v>
      </c>
      <c r="AR93" s="74">
        <v>3.1589338598223096</v>
      </c>
      <c r="AS93" s="71" t="s">
        <v>36</v>
      </c>
      <c r="AT93" s="75">
        <v>29</v>
      </c>
      <c r="AU93" s="72">
        <v>46.031746031746032</v>
      </c>
      <c r="AV93" s="73">
        <v>63</v>
      </c>
      <c r="AW93" s="74">
        <v>3.1095755182625866</v>
      </c>
      <c r="AX93" s="71" t="s">
        <v>36</v>
      </c>
    </row>
    <row r="94" spans="1:50" ht="12" customHeight="1" x14ac:dyDescent="0.2">
      <c r="A94" s="51">
        <v>9</v>
      </c>
      <c r="B94" s="100" t="s">
        <v>132</v>
      </c>
      <c r="C94" s="98">
        <v>2286</v>
      </c>
      <c r="D94" s="21">
        <v>11.43</v>
      </c>
      <c r="E94" s="55">
        <v>15</v>
      </c>
      <c r="F94" s="68">
        <v>4</v>
      </c>
      <c r="G94" s="56">
        <v>78.94736842105263</v>
      </c>
      <c r="H94" s="57">
        <v>19</v>
      </c>
      <c r="I94" s="58">
        <v>0.8311461067366579</v>
      </c>
      <c r="J94" s="59" t="s">
        <v>36</v>
      </c>
      <c r="K94" s="60">
        <v>100</v>
      </c>
      <c r="L94" s="61">
        <v>40.583333333333336</v>
      </c>
      <c r="M94" s="62">
        <v>91.970003370407824</v>
      </c>
      <c r="N94" s="59">
        <v>44.166666666666671</v>
      </c>
      <c r="O94" s="58">
        <v>1.9320501603966171</v>
      </c>
      <c r="P94" s="59" t="s">
        <v>36</v>
      </c>
      <c r="Q94" s="63">
        <v>97.549019607843135</v>
      </c>
      <c r="R94" s="64" t="s">
        <v>36</v>
      </c>
      <c r="S94" s="112">
        <v>-5.7191925248080588</v>
      </c>
      <c r="T94" s="66">
        <v>39</v>
      </c>
      <c r="U94" s="67">
        <v>4</v>
      </c>
      <c r="V94" s="56">
        <v>90.697674418604649</v>
      </c>
      <c r="W94" s="89">
        <v>43</v>
      </c>
      <c r="X94" s="58">
        <v>1.8810148731408576</v>
      </c>
      <c r="Y94" s="71" t="s">
        <v>36</v>
      </c>
      <c r="Z94" s="55">
        <v>40</v>
      </c>
      <c r="AA94" s="56">
        <v>86.956521739130437</v>
      </c>
      <c r="AB94" s="68">
        <v>46</v>
      </c>
      <c r="AC94" s="58">
        <v>2.0122484689413822</v>
      </c>
      <c r="AD94" s="71" t="s">
        <v>36</v>
      </c>
      <c r="AE94" s="55">
        <v>43</v>
      </c>
      <c r="AF94" s="56">
        <v>100</v>
      </c>
      <c r="AG94" s="89">
        <v>43</v>
      </c>
      <c r="AH94" s="58">
        <v>1.8810148731408576</v>
      </c>
      <c r="AI94" s="71" t="s">
        <v>36</v>
      </c>
      <c r="AJ94" s="66">
        <v>41</v>
      </c>
      <c r="AK94" s="72">
        <v>95.348837209302332</v>
      </c>
      <c r="AL94" s="73">
        <v>43</v>
      </c>
      <c r="AM94" s="74">
        <v>1.8810148731408576</v>
      </c>
      <c r="AN94" s="71" t="s">
        <v>36</v>
      </c>
      <c r="AO94" s="75">
        <v>45</v>
      </c>
      <c r="AP94" s="72">
        <v>100</v>
      </c>
      <c r="AQ94" s="73">
        <v>45</v>
      </c>
      <c r="AR94" s="74">
        <v>1.9685039370078741</v>
      </c>
      <c r="AS94" s="71" t="s">
        <v>36</v>
      </c>
      <c r="AT94" s="75">
        <v>42</v>
      </c>
      <c r="AU94" s="72">
        <v>97.674418604651152</v>
      </c>
      <c r="AV94" s="73">
        <v>43</v>
      </c>
      <c r="AW94" s="74">
        <v>1.8810148731408576</v>
      </c>
      <c r="AX94" s="71" t="s">
        <v>36</v>
      </c>
    </row>
    <row r="95" spans="1:50" ht="12" customHeight="1" x14ac:dyDescent="0.2">
      <c r="A95" s="51">
        <v>10</v>
      </c>
      <c r="B95" s="100" t="s">
        <v>133</v>
      </c>
      <c r="C95" s="98">
        <v>1550</v>
      </c>
      <c r="D95" s="21">
        <v>7.75</v>
      </c>
      <c r="E95" s="55">
        <v>42</v>
      </c>
      <c r="F95" s="68">
        <v>1</v>
      </c>
      <c r="G95" s="56">
        <v>97.674418604651152</v>
      </c>
      <c r="H95" s="57">
        <v>43</v>
      </c>
      <c r="I95" s="58">
        <v>2.7741935483870965</v>
      </c>
      <c r="J95" s="59" t="s">
        <v>36</v>
      </c>
      <c r="K95" s="60">
        <v>100</v>
      </c>
      <c r="L95" s="61">
        <v>38.333333333333336</v>
      </c>
      <c r="M95" s="62">
        <v>90.796103631170951</v>
      </c>
      <c r="N95" s="59">
        <v>41.916666666666671</v>
      </c>
      <c r="O95" s="58">
        <v>2.7043010752688175</v>
      </c>
      <c r="P95" s="59" t="s">
        <v>36</v>
      </c>
      <c r="Q95" s="63">
        <v>87.247474747474755</v>
      </c>
      <c r="R95" s="64" t="s">
        <v>36</v>
      </c>
      <c r="S95" s="112">
        <v>4.0673141474491858</v>
      </c>
      <c r="T95" s="66">
        <v>43</v>
      </c>
      <c r="U95" s="67">
        <v>0</v>
      </c>
      <c r="V95" s="56">
        <v>100</v>
      </c>
      <c r="W95" s="89">
        <v>43</v>
      </c>
      <c r="X95" s="58">
        <v>2.7741935483870965</v>
      </c>
      <c r="Y95" s="71" t="s">
        <v>36</v>
      </c>
      <c r="Z95" s="55">
        <v>41</v>
      </c>
      <c r="AA95" s="56">
        <v>95.348837209302332</v>
      </c>
      <c r="AB95" s="68">
        <v>43</v>
      </c>
      <c r="AC95" s="58">
        <v>2.7741935483870965</v>
      </c>
      <c r="AD95" s="71" t="s">
        <v>36</v>
      </c>
      <c r="AE95" s="55">
        <v>33</v>
      </c>
      <c r="AF95" s="56">
        <v>86.842105263157904</v>
      </c>
      <c r="AG95" s="89">
        <v>38</v>
      </c>
      <c r="AH95" s="58">
        <v>2.4516129032258065</v>
      </c>
      <c r="AI95" s="71" t="s">
        <v>36</v>
      </c>
      <c r="AJ95" s="66">
        <v>38</v>
      </c>
      <c r="AK95" s="72">
        <v>95</v>
      </c>
      <c r="AL95" s="73">
        <v>40</v>
      </c>
      <c r="AM95" s="74">
        <v>2.5806451612903225</v>
      </c>
      <c r="AN95" s="71" t="s">
        <v>36</v>
      </c>
      <c r="AO95" s="75">
        <v>43</v>
      </c>
      <c r="AP95" s="72">
        <v>100</v>
      </c>
      <c r="AQ95" s="73">
        <v>43</v>
      </c>
      <c r="AR95" s="74">
        <v>2.7741935483870965</v>
      </c>
      <c r="AS95" s="71" t="s">
        <v>36</v>
      </c>
      <c r="AT95" s="75">
        <v>10</v>
      </c>
      <c r="AU95" s="72">
        <v>26.315789473684209</v>
      </c>
      <c r="AV95" s="73">
        <v>38</v>
      </c>
      <c r="AW95" s="74">
        <v>2.4516129032258065</v>
      </c>
      <c r="AX95" s="71" t="s">
        <v>36</v>
      </c>
    </row>
    <row r="96" spans="1:50" s="36" customFormat="1" ht="12" customHeight="1" x14ac:dyDescent="0.2">
      <c r="A96" s="37" t="s">
        <v>134</v>
      </c>
      <c r="B96" s="101" t="s">
        <v>135</v>
      </c>
      <c r="C96" s="48">
        <v>13980</v>
      </c>
      <c r="D96" s="21">
        <v>69.900000000000006</v>
      </c>
      <c r="E96" s="22">
        <v>125</v>
      </c>
      <c r="F96" s="22">
        <v>1</v>
      </c>
      <c r="G96" s="24">
        <v>99.206349206349216</v>
      </c>
      <c r="H96" s="49">
        <v>126</v>
      </c>
      <c r="I96" s="41">
        <v>0.90128755364806867</v>
      </c>
      <c r="J96" s="43" t="s">
        <v>36</v>
      </c>
      <c r="K96" s="26">
        <v>100</v>
      </c>
      <c r="L96" s="42">
        <v>116</v>
      </c>
      <c r="M96" s="24">
        <v>92.353968253968247</v>
      </c>
      <c r="N96" s="43">
        <v>125.58333333333331</v>
      </c>
      <c r="O96" s="41">
        <v>0.89830710538865033</v>
      </c>
      <c r="P96" s="43" t="s">
        <v>36</v>
      </c>
      <c r="Q96" s="28">
        <v>100</v>
      </c>
      <c r="R96" s="46" t="s">
        <v>33</v>
      </c>
      <c r="S96" s="112">
        <v>-7.6460317460317562</v>
      </c>
      <c r="T96" s="22">
        <v>117</v>
      </c>
      <c r="U96" s="22">
        <v>9</v>
      </c>
      <c r="V96" s="24">
        <v>92.857142857142861</v>
      </c>
      <c r="W96" s="23">
        <v>126</v>
      </c>
      <c r="X96" s="41">
        <v>0.90128755364806867</v>
      </c>
      <c r="Y96" s="45" t="s">
        <v>36</v>
      </c>
      <c r="Z96" s="83">
        <v>106</v>
      </c>
      <c r="AA96" s="24">
        <v>84.8</v>
      </c>
      <c r="AB96" s="82">
        <v>125</v>
      </c>
      <c r="AC96" s="41">
        <v>0.89413447782546507</v>
      </c>
      <c r="AD96" s="45" t="s">
        <v>36</v>
      </c>
      <c r="AE96" s="22">
        <v>125</v>
      </c>
      <c r="AF96" s="24">
        <v>99.206349206349216</v>
      </c>
      <c r="AG96" s="23">
        <v>126</v>
      </c>
      <c r="AH96" s="41">
        <v>0.90128755364806867</v>
      </c>
      <c r="AI96" s="45" t="s">
        <v>36</v>
      </c>
      <c r="AJ96" s="83">
        <v>124</v>
      </c>
      <c r="AK96" s="32">
        <v>98.412698412698404</v>
      </c>
      <c r="AL96" s="33">
        <v>126</v>
      </c>
      <c r="AM96" s="44">
        <v>0.90128755364806867</v>
      </c>
      <c r="AN96" s="45" t="s">
        <v>36</v>
      </c>
      <c r="AO96" s="35">
        <v>125</v>
      </c>
      <c r="AP96" s="32">
        <v>100</v>
      </c>
      <c r="AQ96" s="33">
        <v>125</v>
      </c>
      <c r="AR96" s="44">
        <v>0.89413447782546507</v>
      </c>
      <c r="AS96" s="45" t="s">
        <v>36</v>
      </c>
      <c r="AT96" s="35">
        <v>126</v>
      </c>
      <c r="AU96" s="32">
        <v>100</v>
      </c>
      <c r="AV96" s="33">
        <v>126</v>
      </c>
      <c r="AW96" s="44">
        <v>0.90128755364806867</v>
      </c>
      <c r="AX96" s="45" t="s">
        <v>36</v>
      </c>
    </row>
    <row r="97" spans="1:50" ht="12" customHeight="1" x14ac:dyDescent="0.2">
      <c r="A97" s="51">
        <v>1</v>
      </c>
      <c r="B97" s="100" t="s">
        <v>136</v>
      </c>
      <c r="C97" s="53">
        <v>5721</v>
      </c>
      <c r="D97" s="54">
        <v>28.605</v>
      </c>
      <c r="E97" s="66">
        <v>25</v>
      </c>
      <c r="F97" s="66">
        <v>0</v>
      </c>
      <c r="G97" s="56">
        <v>100</v>
      </c>
      <c r="H97" s="57">
        <v>25</v>
      </c>
      <c r="I97" s="69">
        <v>0.43698654081454297</v>
      </c>
      <c r="J97" s="85" t="s">
        <v>33</v>
      </c>
      <c r="K97" s="60"/>
      <c r="L97" s="86">
        <v>23.666666666666664</v>
      </c>
      <c r="M97" s="56">
        <v>94.666666666666657</v>
      </c>
      <c r="N97" s="85">
        <v>25</v>
      </c>
      <c r="O97" s="69">
        <v>0.43698654081454297</v>
      </c>
      <c r="P97" s="85" t="s">
        <v>33</v>
      </c>
      <c r="Q97" s="87"/>
      <c r="R97" s="88"/>
      <c r="S97" s="112"/>
      <c r="T97" s="66">
        <v>24</v>
      </c>
      <c r="U97" s="66">
        <v>1</v>
      </c>
      <c r="V97" s="56">
        <v>96</v>
      </c>
      <c r="W97" s="68">
        <v>25</v>
      </c>
      <c r="X97" s="69">
        <v>0.43698654081454297</v>
      </c>
      <c r="Y97" s="70" t="s">
        <v>33</v>
      </c>
      <c r="Z97" s="66">
        <v>22</v>
      </c>
      <c r="AA97" s="56">
        <v>88</v>
      </c>
      <c r="AB97" s="68">
        <v>25</v>
      </c>
      <c r="AC97" s="69">
        <v>0.43698654081454297</v>
      </c>
      <c r="AD97" s="70" t="s">
        <v>33</v>
      </c>
      <c r="AE97" s="55">
        <v>25</v>
      </c>
      <c r="AF97" s="62">
        <v>100</v>
      </c>
      <c r="AG97" s="89">
        <v>25</v>
      </c>
      <c r="AH97" s="58">
        <v>0.43698654081454297</v>
      </c>
      <c r="AI97" s="71" t="s">
        <v>33</v>
      </c>
      <c r="AJ97" s="66">
        <v>25</v>
      </c>
      <c r="AK97" s="72">
        <v>100</v>
      </c>
      <c r="AL97" s="73">
        <v>25</v>
      </c>
      <c r="AM97" s="74">
        <v>0.43698654081454297</v>
      </c>
      <c r="AN97" s="71" t="s">
        <v>33</v>
      </c>
      <c r="AO97" s="75">
        <v>25</v>
      </c>
      <c r="AP97" s="72">
        <v>100</v>
      </c>
      <c r="AQ97" s="73">
        <v>25</v>
      </c>
      <c r="AR97" s="74">
        <v>0.43698654081454297</v>
      </c>
      <c r="AS97" s="71" t="s">
        <v>33</v>
      </c>
      <c r="AT97" s="75">
        <v>25</v>
      </c>
      <c r="AU97" s="72">
        <v>100</v>
      </c>
      <c r="AV97" s="73">
        <v>25</v>
      </c>
      <c r="AW97" s="74">
        <v>0.43698654081454297</v>
      </c>
      <c r="AX97" s="71" t="s">
        <v>33</v>
      </c>
    </row>
    <row r="98" spans="1:50" ht="12" customHeight="1" x14ac:dyDescent="0.2">
      <c r="A98" s="51">
        <v>2</v>
      </c>
      <c r="B98" s="100" t="s">
        <v>137</v>
      </c>
      <c r="C98" s="53">
        <v>1161</v>
      </c>
      <c r="D98" s="54">
        <v>5.8049999999999997</v>
      </c>
      <c r="E98" s="66">
        <v>15</v>
      </c>
      <c r="F98" s="66">
        <v>0</v>
      </c>
      <c r="G98" s="56">
        <v>100</v>
      </c>
      <c r="H98" s="57">
        <v>15</v>
      </c>
      <c r="I98" s="69">
        <v>1.2919896640826873</v>
      </c>
      <c r="J98" s="85" t="s">
        <v>36</v>
      </c>
      <c r="K98" s="60"/>
      <c r="L98" s="86">
        <v>14.333333333333334</v>
      </c>
      <c r="M98" s="56">
        <v>95.555555555555557</v>
      </c>
      <c r="N98" s="85">
        <v>15</v>
      </c>
      <c r="O98" s="69">
        <v>1.2919896640826873</v>
      </c>
      <c r="P98" s="85" t="s">
        <v>36</v>
      </c>
      <c r="Q98" s="87"/>
      <c r="R98" s="88"/>
      <c r="S98" s="112"/>
      <c r="T98" s="66">
        <v>14</v>
      </c>
      <c r="U98" s="66">
        <v>1</v>
      </c>
      <c r="V98" s="56">
        <v>93.333333333333329</v>
      </c>
      <c r="W98" s="68">
        <v>15</v>
      </c>
      <c r="X98" s="69">
        <v>1.2919896640826873</v>
      </c>
      <c r="Y98" s="70" t="s">
        <v>36</v>
      </c>
      <c r="Z98" s="66">
        <v>14</v>
      </c>
      <c r="AA98" s="56">
        <v>93.333333333333329</v>
      </c>
      <c r="AB98" s="68">
        <v>15</v>
      </c>
      <c r="AC98" s="69">
        <v>1.2919896640826873</v>
      </c>
      <c r="AD98" s="70" t="s">
        <v>36</v>
      </c>
      <c r="AE98" s="55">
        <v>15</v>
      </c>
      <c r="AF98" s="62">
        <v>100</v>
      </c>
      <c r="AG98" s="89">
        <v>15</v>
      </c>
      <c r="AH98" s="58">
        <v>1.2919896640826873</v>
      </c>
      <c r="AI98" s="71" t="s">
        <v>36</v>
      </c>
      <c r="AJ98" s="66">
        <v>15</v>
      </c>
      <c r="AK98" s="72">
        <v>100</v>
      </c>
      <c r="AL98" s="73">
        <v>15</v>
      </c>
      <c r="AM98" s="74">
        <v>1.2919896640826873</v>
      </c>
      <c r="AN98" s="71" t="s">
        <v>36</v>
      </c>
      <c r="AO98" s="75">
        <v>15</v>
      </c>
      <c r="AP98" s="72">
        <v>100</v>
      </c>
      <c r="AQ98" s="73">
        <v>15</v>
      </c>
      <c r="AR98" s="74">
        <v>1.2919896640826873</v>
      </c>
      <c r="AS98" s="71" t="s">
        <v>36</v>
      </c>
      <c r="AT98" s="75">
        <v>15</v>
      </c>
      <c r="AU98" s="72">
        <v>100</v>
      </c>
      <c r="AV98" s="73">
        <v>15</v>
      </c>
      <c r="AW98" s="74">
        <v>1.2919896640826873</v>
      </c>
      <c r="AX98" s="71" t="s">
        <v>36</v>
      </c>
    </row>
    <row r="99" spans="1:50" ht="12" customHeight="1" x14ac:dyDescent="0.2">
      <c r="A99" s="51">
        <v>3</v>
      </c>
      <c r="B99" s="100" t="s">
        <v>138</v>
      </c>
      <c r="C99" s="53">
        <v>2728</v>
      </c>
      <c r="D99" s="54">
        <v>13.64</v>
      </c>
      <c r="E99" s="66">
        <v>15</v>
      </c>
      <c r="F99" s="66">
        <v>0</v>
      </c>
      <c r="G99" s="56">
        <v>100</v>
      </c>
      <c r="H99" s="57">
        <v>15</v>
      </c>
      <c r="I99" s="69">
        <v>0.54985337243401766</v>
      </c>
      <c r="J99" s="85" t="s">
        <v>36</v>
      </c>
      <c r="K99" s="60"/>
      <c r="L99" s="86">
        <v>14.666666666666668</v>
      </c>
      <c r="M99" s="56">
        <v>97.777777777777771</v>
      </c>
      <c r="N99" s="85">
        <v>15</v>
      </c>
      <c r="O99" s="69">
        <v>0.54985337243401766</v>
      </c>
      <c r="P99" s="85" t="s">
        <v>36</v>
      </c>
      <c r="Q99" s="87"/>
      <c r="R99" s="88"/>
      <c r="S99" s="112"/>
      <c r="T99" s="66">
        <v>15</v>
      </c>
      <c r="U99" s="66">
        <v>0</v>
      </c>
      <c r="V99" s="56">
        <v>100</v>
      </c>
      <c r="W99" s="68">
        <v>15</v>
      </c>
      <c r="X99" s="69">
        <v>0.54985337243401766</v>
      </c>
      <c r="Y99" s="70" t="s">
        <v>36</v>
      </c>
      <c r="Z99" s="66">
        <v>14</v>
      </c>
      <c r="AA99" s="56">
        <v>93.333333333333329</v>
      </c>
      <c r="AB99" s="68">
        <v>15</v>
      </c>
      <c r="AC99" s="69">
        <v>0.54985337243401766</v>
      </c>
      <c r="AD99" s="70" t="s">
        <v>36</v>
      </c>
      <c r="AE99" s="55">
        <v>15</v>
      </c>
      <c r="AF99" s="62">
        <v>100</v>
      </c>
      <c r="AG99" s="89">
        <v>15</v>
      </c>
      <c r="AH99" s="58">
        <v>0.54985337243401766</v>
      </c>
      <c r="AI99" s="71" t="s">
        <v>36</v>
      </c>
      <c r="AJ99" s="66">
        <v>15</v>
      </c>
      <c r="AK99" s="72">
        <v>100</v>
      </c>
      <c r="AL99" s="73">
        <v>15</v>
      </c>
      <c r="AM99" s="74">
        <v>0.54985337243401766</v>
      </c>
      <c r="AN99" s="71" t="s">
        <v>36</v>
      </c>
      <c r="AO99" s="75">
        <v>15</v>
      </c>
      <c r="AP99" s="72">
        <v>100</v>
      </c>
      <c r="AQ99" s="73">
        <v>15</v>
      </c>
      <c r="AR99" s="74">
        <v>0.54985337243401766</v>
      </c>
      <c r="AS99" s="71" t="s">
        <v>36</v>
      </c>
      <c r="AT99" s="75">
        <v>15</v>
      </c>
      <c r="AU99" s="72">
        <v>100</v>
      </c>
      <c r="AV99" s="73">
        <v>15</v>
      </c>
      <c r="AW99" s="74">
        <v>0.54985337243401766</v>
      </c>
      <c r="AX99" s="71" t="s">
        <v>36</v>
      </c>
    </row>
    <row r="100" spans="1:50" ht="12" customHeight="1" x14ac:dyDescent="0.2">
      <c r="A100" s="51">
        <v>4</v>
      </c>
      <c r="B100" s="100" t="s">
        <v>139</v>
      </c>
      <c r="C100" s="53">
        <v>1711</v>
      </c>
      <c r="D100" s="54">
        <v>8.5549999999999997</v>
      </c>
      <c r="E100" s="66">
        <v>17</v>
      </c>
      <c r="F100" s="66">
        <v>0</v>
      </c>
      <c r="G100" s="56">
        <v>100</v>
      </c>
      <c r="H100" s="57">
        <v>17</v>
      </c>
      <c r="I100" s="69">
        <v>0.99357101110461721</v>
      </c>
      <c r="J100" s="85" t="s">
        <v>36</v>
      </c>
      <c r="K100" s="60"/>
      <c r="L100" s="86">
        <v>16.666666666666668</v>
      </c>
      <c r="M100" s="56">
        <v>98.039215686274503</v>
      </c>
      <c r="N100" s="85">
        <v>17</v>
      </c>
      <c r="O100" s="69">
        <v>0.99357101110461721</v>
      </c>
      <c r="P100" s="85" t="s">
        <v>36</v>
      </c>
      <c r="Q100" s="87"/>
      <c r="R100" s="88"/>
      <c r="S100" s="112"/>
      <c r="T100" s="66">
        <v>17</v>
      </c>
      <c r="U100" s="66">
        <v>0</v>
      </c>
      <c r="V100" s="56">
        <v>100</v>
      </c>
      <c r="W100" s="68">
        <v>17</v>
      </c>
      <c r="X100" s="69">
        <v>0.99357101110461721</v>
      </c>
      <c r="Y100" s="70" t="s">
        <v>36</v>
      </c>
      <c r="Z100" s="66">
        <v>16</v>
      </c>
      <c r="AA100" s="56">
        <v>94.117647058823522</v>
      </c>
      <c r="AB100" s="68">
        <v>17</v>
      </c>
      <c r="AC100" s="69">
        <v>0.99357101110461721</v>
      </c>
      <c r="AD100" s="70" t="s">
        <v>36</v>
      </c>
      <c r="AE100" s="55">
        <v>17</v>
      </c>
      <c r="AF100" s="62">
        <v>100</v>
      </c>
      <c r="AG100" s="89">
        <v>17</v>
      </c>
      <c r="AH100" s="58">
        <v>0.99357101110461721</v>
      </c>
      <c r="AI100" s="71" t="s">
        <v>36</v>
      </c>
      <c r="AJ100" s="66">
        <v>17</v>
      </c>
      <c r="AK100" s="72">
        <v>100</v>
      </c>
      <c r="AL100" s="73">
        <v>17</v>
      </c>
      <c r="AM100" s="74">
        <v>0.99357101110461721</v>
      </c>
      <c r="AN100" s="71" t="s">
        <v>36</v>
      </c>
      <c r="AO100" s="75">
        <v>17</v>
      </c>
      <c r="AP100" s="72">
        <v>100</v>
      </c>
      <c r="AQ100" s="73">
        <v>17</v>
      </c>
      <c r="AR100" s="74">
        <v>0.99357101110461721</v>
      </c>
      <c r="AS100" s="71" t="s">
        <v>36</v>
      </c>
      <c r="AT100" s="75">
        <v>17</v>
      </c>
      <c r="AU100" s="72">
        <v>100</v>
      </c>
      <c r="AV100" s="73">
        <v>17</v>
      </c>
      <c r="AW100" s="74">
        <v>0.99357101110461721</v>
      </c>
      <c r="AX100" s="71" t="s">
        <v>36</v>
      </c>
    </row>
    <row r="101" spans="1:50" ht="12" customHeight="1" x14ac:dyDescent="0.2">
      <c r="A101" s="51">
        <v>5</v>
      </c>
      <c r="B101" s="100" t="s">
        <v>140</v>
      </c>
      <c r="C101" s="53">
        <v>2659</v>
      </c>
      <c r="D101" s="54">
        <v>13.295</v>
      </c>
      <c r="E101" s="66">
        <v>17</v>
      </c>
      <c r="F101" s="66">
        <v>0</v>
      </c>
      <c r="G101" s="56">
        <v>100</v>
      </c>
      <c r="H101" s="57">
        <v>17</v>
      </c>
      <c r="I101" s="69">
        <v>0.63933809702895827</v>
      </c>
      <c r="J101" s="85" t="s">
        <v>36</v>
      </c>
      <c r="K101" s="60"/>
      <c r="L101" s="86">
        <v>16</v>
      </c>
      <c r="M101" s="56">
        <v>94.117647058823536</v>
      </c>
      <c r="N101" s="85">
        <v>17</v>
      </c>
      <c r="O101" s="69">
        <v>0.63933809702895827</v>
      </c>
      <c r="P101" s="85" t="s">
        <v>36</v>
      </c>
      <c r="Q101" s="87"/>
      <c r="R101" s="88"/>
      <c r="S101" s="112"/>
      <c r="T101" s="66">
        <v>17</v>
      </c>
      <c r="U101" s="66">
        <v>0</v>
      </c>
      <c r="V101" s="56">
        <v>100</v>
      </c>
      <c r="W101" s="68">
        <v>17</v>
      </c>
      <c r="X101" s="69">
        <v>0.63933809702895827</v>
      </c>
      <c r="Y101" s="70" t="s">
        <v>36</v>
      </c>
      <c r="Z101" s="66">
        <v>14</v>
      </c>
      <c r="AA101" s="56">
        <v>82.35294117647058</v>
      </c>
      <c r="AB101" s="68">
        <v>17</v>
      </c>
      <c r="AC101" s="69">
        <v>0.63933809702895827</v>
      </c>
      <c r="AD101" s="70" t="s">
        <v>36</v>
      </c>
      <c r="AE101" s="55">
        <v>17</v>
      </c>
      <c r="AF101" s="62">
        <v>100</v>
      </c>
      <c r="AG101" s="89">
        <v>17</v>
      </c>
      <c r="AH101" s="58">
        <v>0.63933809702895827</v>
      </c>
      <c r="AI101" s="71" t="s">
        <v>36</v>
      </c>
      <c r="AJ101" s="66">
        <v>17</v>
      </c>
      <c r="AK101" s="72">
        <v>100</v>
      </c>
      <c r="AL101" s="73">
        <v>17</v>
      </c>
      <c r="AM101" s="74">
        <v>0.63933809702895827</v>
      </c>
      <c r="AN101" s="71" t="s">
        <v>36</v>
      </c>
      <c r="AO101" s="75">
        <v>17</v>
      </c>
      <c r="AP101" s="72">
        <v>100</v>
      </c>
      <c r="AQ101" s="73">
        <v>17</v>
      </c>
      <c r="AR101" s="74">
        <v>0.63933809702895827</v>
      </c>
      <c r="AS101" s="71" t="s">
        <v>36</v>
      </c>
      <c r="AT101" s="75">
        <v>17</v>
      </c>
      <c r="AU101" s="72">
        <v>100</v>
      </c>
      <c r="AV101" s="73">
        <v>17</v>
      </c>
      <c r="AW101" s="74">
        <v>0.63933809702895827</v>
      </c>
      <c r="AX101" s="71" t="s">
        <v>36</v>
      </c>
    </row>
    <row r="102" spans="1:50" s="36" customFormat="1" ht="12" customHeight="1" x14ac:dyDescent="0.2">
      <c r="A102" s="37" t="s">
        <v>141</v>
      </c>
      <c r="B102" s="101" t="s">
        <v>142</v>
      </c>
      <c r="C102" s="48">
        <v>12909</v>
      </c>
      <c r="D102" s="21">
        <v>64.545000000000002</v>
      </c>
      <c r="E102" s="22">
        <v>25</v>
      </c>
      <c r="F102" s="22">
        <v>1</v>
      </c>
      <c r="G102" s="24">
        <v>96.15384615384616</v>
      </c>
      <c r="H102" s="49">
        <v>26</v>
      </c>
      <c r="I102" s="41">
        <v>0.2014098690835851</v>
      </c>
      <c r="J102" s="43" t="s">
        <v>33</v>
      </c>
      <c r="K102" s="26">
        <v>100</v>
      </c>
      <c r="L102" s="42">
        <v>24.25</v>
      </c>
      <c r="M102" s="24">
        <v>93.269230769230774</v>
      </c>
      <c r="N102" s="43">
        <v>26</v>
      </c>
      <c r="O102" s="41">
        <v>0.2014098690835851</v>
      </c>
      <c r="P102" s="43" t="s">
        <v>33</v>
      </c>
      <c r="Q102" s="28">
        <v>100</v>
      </c>
      <c r="R102" s="46" t="s">
        <v>33</v>
      </c>
      <c r="S102" s="112">
        <v>-6.7307692307692291</v>
      </c>
      <c r="T102" s="22">
        <v>25</v>
      </c>
      <c r="U102" s="22">
        <v>1</v>
      </c>
      <c r="V102" s="24">
        <v>96.15384615384616</v>
      </c>
      <c r="W102" s="23">
        <v>26</v>
      </c>
      <c r="X102" s="41">
        <v>0.2014098690835851</v>
      </c>
      <c r="Y102" s="45" t="s">
        <v>33</v>
      </c>
      <c r="Z102" s="22">
        <v>22</v>
      </c>
      <c r="AA102" s="24">
        <v>84.615384615384613</v>
      </c>
      <c r="AB102" s="82">
        <v>26</v>
      </c>
      <c r="AC102" s="41">
        <v>0.2014098690835851</v>
      </c>
      <c r="AD102" s="45" t="s">
        <v>33</v>
      </c>
      <c r="AE102" s="22">
        <v>26</v>
      </c>
      <c r="AF102" s="24">
        <v>100</v>
      </c>
      <c r="AG102" s="23">
        <v>26</v>
      </c>
      <c r="AH102" s="41">
        <v>0.2014098690835851</v>
      </c>
      <c r="AI102" s="45" t="s">
        <v>33</v>
      </c>
      <c r="AJ102" s="83">
        <v>25</v>
      </c>
      <c r="AK102" s="32">
        <v>96.15384615384616</v>
      </c>
      <c r="AL102" s="33">
        <v>26</v>
      </c>
      <c r="AM102" s="44">
        <v>0.2014098690835851</v>
      </c>
      <c r="AN102" s="45" t="s">
        <v>33</v>
      </c>
      <c r="AO102" s="35">
        <v>26</v>
      </c>
      <c r="AP102" s="32">
        <v>100</v>
      </c>
      <c r="AQ102" s="33">
        <v>26</v>
      </c>
      <c r="AR102" s="44">
        <v>0.2014098690835851</v>
      </c>
      <c r="AS102" s="45" t="s">
        <v>33</v>
      </c>
      <c r="AT102" s="35">
        <v>26</v>
      </c>
      <c r="AU102" s="32">
        <v>100</v>
      </c>
      <c r="AV102" s="33">
        <v>26</v>
      </c>
      <c r="AW102" s="44">
        <v>0.2014098690835851</v>
      </c>
      <c r="AX102" s="45" t="s">
        <v>33</v>
      </c>
    </row>
    <row r="103" spans="1:50" ht="12" customHeight="1" x14ac:dyDescent="0.2">
      <c r="A103" s="51">
        <v>1</v>
      </c>
      <c r="B103" s="113" t="s">
        <v>143</v>
      </c>
      <c r="C103" s="53">
        <v>5725</v>
      </c>
      <c r="D103" s="54">
        <v>28.625</v>
      </c>
      <c r="E103" s="66">
        <v>8</v>
      </c>
      <c r="F103" s="66">
        <v>0</v>
      </c>
      <c r="G103" s="56">
        <v>100</v>
      </c>
      <c r="H103" s="57">
        <v>8</v>
      </c>
      <c r="I103" s="69">
        <v>0.13973799126637554</v>
      </c>
      <c r="J103" s="85" t="s">
        <v>33</v>
      </c>
      <c r="K103" s="60"/>
      <c r="L103" s="86">
        <v>8</v>
      </c>
      <c r="M103" s="56">
        <v>100</v>
      </c>
      <c r="N103" s="85">
        <v>8</v>
      </c>
      <c r="O103" s="69">
        <v>0.13973799126637554</v>
      </c>
      <c r="P103" s="85" t="s">
        <v>33</v>
      </c>
      <c r="Q103" s="87"/>
      <c r="R103" s="88"/>
      <c r="S103" s="112"/>
      <c r="T103" s="66">
        <v>8</v>
      </c>
      <c r="U103" s="66">
        <v>0</v>
      </c>
      <c r="V103" s="24">
        <v>100</v>
      </c>
      <c r="W103" s="89">
        <v>8</v>
      </c>
      <c r="X103" s="58">
        <v>0.13973799126637554</v>
      </c>
      <c r="Y103" s="71" t="s">
        <v>33</v>
      </c>
      <c r="Z103" s="55">
        <v>8</v>
      </c>
      <c r="AA103" s="62">
        <v>100</v>
      </c>
      <c r="AB103" s="68">
        <v>8</v>
      </c>
      <c r="AC103" s="58">
        <v>0.13973799126637554</v>
      </c>
      <c r="AD103" s="71" t="s">
        <v>33</v>
      </c>
      <c r="AE103" s="55">
        <v>8</v>
      </c>
      <c r="AF103" s="62">
        <v>100</v>
      </c>
      <c r="AG103" s="89">
        <v>8</v>
      </c>
      <c r="AH103" s="58">
        <v>0.13973799126637554</v>
      </c>
      <c r="AI103" s="71" t="s">
        <v>33</v>
      </c>
      <c r="AJ103" s="66">
        <v>8</v>
      </c>
      <c r="AK103" s="72">
        <v>100</v>
      </c>
      <c r="AL103" s="73">
        <v>8</v>
      </c>
      <c r="AM103" s="74">
        <v>0.13973799126637554</v>
      </c>
      <c r="AN103" s="71" t="s">
        <v>33</v>
      </c>
      <c r="AO103" s="75">
        <v>8</v>
      </c>
      <c r="AP103" s="72">
        <v>100</v>
      </c>
      <c r="AQ103" s="73">
        <v>8</v>
      </c>
      <c r="AR103" s="74">
        <v>0.13973799126637554</v>
      </c>
      <c r="AS103" s="71" t="s">
        <v>33</v>
      </c>
      <c r="AT103" s="75">
        <v>8</v>
      </c>
      <c r="AU103" s="72">
        <v>100</v>
      </c>
      <c r="AV103" s="73">
        <v>8</v>
      </c>
      <c r="AW103" s="74">
        <v>0.13973799126637554</v>
      </c>
      <c r="AX103" s="71" t="s">
        <v>33</v>
      </c>
    </row>
    <row r="104" spans="1:50" ht="12" customHeight="1" x14ac:dyDescent="0.2">
      <c r="A104" s="51">
        <v>2</v>
      </c>
      <c r="B104" s="113" t="s">
        <v>144</v>
      </c>
      <c r="C104" s="53">
        <v>1863</v>
      </c>
      <c r="D104" s="54">
        <v>9.3149999999999995</v>
      </c>
      <c r="E104" s="66">
        <v>0</v>
      </c>
      <c r="F104" s="66">
        <v>0</v>
      </c>
      <c r="G104" s="56"/>
      <c r="H104" s="57"/>
      <c r="I104" s="76"/>
      <c r="J104" s="85"/>
      <c r="K104" s="60"/>
      <c r="L104" s="86"/>
      <c r="M104" s="56"/>
      <c r="N104" s="85"/>
      <c r="O104" s="76"/>
      <c r="P104" s="85"/>
      <c r="Q104" s="87"/>
      <c r="R104" s="88"/>
      <c r="S104" s="112"/>
      <c r="T104" s="66"/>
      <c r="U104" s="66"/>
      <c r="V104" s="24"/>
      <c r="W104" s="89"/>
      <c r="X104" s="77"/>
      <c r="Y104" s="71"/>
      <c r="Z104" s="55"/>
      <c r="AA104" s="62"/>
      <c r="AB104" s="68"/>
      <c r="AC104" s="58"/>
      <c r="AD104" s="71"/>
      <c r="AE104" s="55"/>
      <c r="AF104" s="62"/>
      <c r="AG104" s="89"/>
      <c r="AH104" s="77"/>
      <c r="AI104" s="71"/>
      <c r="AJ104" s="66"/>
      <c r="AK104" s="72"/>
      <c r="AL104" s="73"/>
      <c r="AM104" s="74"/>
      <c r="AN104" s="71"/>
      <c r="AO104" s="75"/>
      <c r="AP104" s="72"/>
      <c r="AQ104" s="73"/>
      <c r="AR104" s="74"/>
      <c r="AS104" s="71"/>
      <c r="AT104" s="75"/>
      <c r="AU104" s="72"/>
      <c r="AV104" s="73"/>
      <c r="AW104" s="78"/>
      <c r="AX104" s="71"/>
    </row>
    <row r="105" spans="1:50" ht="12" customHeight="1" x14ac:dyDescent="0.2">
      <c r="A105" s="51">
        <v>3</v>
      </c>
      <c r="B105" s="113" t="s">
        <v>145</v>
      </c>
      <c r="C105" s="53">
        <v>3118</v>
      </c>
      <c r="D105" s="54">
        <v>15.59</v>
      </c>
      <c r="E105" s="66">
        <v>0</v>
      </c>
      <c r="F105" s="66">
        <v>1</v>
      </c>
      <c r="G105" s="56">
        <v>0</v>
      </c>
      <c r="H105" s="57">
        <v>1</v>
      </c>
      <c r="I105" s="76">
        <v>3.2071840923669014E-2</v>
      </c>
      <c r="J105" s="85" t="s">
        <v>33</v>
      </c>
      <c r="K105" s="60"/>
      <c r="L105" s="86">
        <v>0.58333333333333326</v>
      </c>
      <c r="M105" s="56">
        <v>58.333333333333336</v>
      </c>
      <c r="N105" s="85">
        <v>1</v>
      </c>
      <c r="O105" s="76">
        <v>3.2071840923669014E-2</v>
      </c>
      <c r="P105" s="85" t="s">
        <v>33</v>
      </c>
      <c r="Q105" s="87"/>
      <c r="R105" s="88"/>
      <c r="S105" s="112"/>
      <c r="T105" s="66">
        <v>0</v>
      </c>
      <c r="U105" s="66">
        <v>1</v>
      </c>
      <c r="V105" s="24">
        <v>0</v>
      </c>
      <c r="W105" s="89">
        <v>1</v>
      </c>
      <c r="X105" s="77">
        <v>3.2071840923669014E-2</v>
      </c>
      <c r="Y105" s="71" t="s">
        <v>33</v>
      </c>
      <c r="Z105" s="55">
        <v>1</v>
      </c>
      <c r="AA105" s="62">
        <v>100</v>
      </c>
      <c r="AB105" s="68">
        <v>1</v>
      </c>
      <c r="AC105" s="77">
        <v>3.2071840923669014E-2</v>
      </c>
      <c r="AD105" s="71" t="s">
        <v>33</v>
      </c>
      <c r="AE105" s="55">
        <v>1</v>
      </c>
      <c r="AF105" s="62">
        <v>100</v>
      </c>
      <c r="AG105" s="89">
        <v>1</v>
      </c>
      <c r="AH105" s="77">
        <v>3.2071840923669014E-2</v>
      </c>
      <c r="AI105" s="71" t="s">
        <v>33</v>
      </c>
      <c r="AJ105" s="66">
        <v>0</v>
      </c>
      <c r="AK105" s="72">
        <v>0</v>
      </c>
      <c r="AL105" s="73">
        <v>1</v>
      </c>
      <c r="AM105" s="78">
        <v>3.2071840923669014E-2</v>
      </c>
      <c r="AN105" s="71" t="s">
        <v>33</v>
      </c>
      <c r="AO105" s="75">
        <v>1</v>
      </c>
      <c r="AP105" s="72">
        <v>100</v>
      </c>
      <c r="AQ105" s="73">
        <v>1</v>
      </c>
      <c r="AR105" s="78">
        <v>3.2071840923669014E-2</v>
      </c>
      <c r="AS105" s="71" t="s">
        <v>33</v>
      </c>
      <c r="AT105" s="75">
        <v>1</v>
      </c>
      <c r="AU105" s="72">
        <v>100</v>
      </c>
      <c r="AV105" s="73">
        <v>1</v>
      </c>
      <c r="AW105" s="78">
        <v>3.2071840923669014E-2</v>
      </c>
      <c r="AX105" s="71" t="s">
        <v>33</v>
      </c>
    </row>
    <row r="106" spans="1:50" ht="12" customHeight="1" x14ac:dyDescent="0.2">
      <c r="A106" s="51">
        <v>4</v>
      </c>
      <c r="B106" s="113" t="s">
        <v>146</v>
      </c>
      <c r="C106" s="53">
        <v>2203</v>
      </c>
      <c r="D106" s="54">
        <v>11.015000000000001</v>
      </c>
      <c r="E106" s="66">
        <v>2</v>
      </c>
      <c r="F106" s="66">
        <v>0</v>
      </c>
      <c r="G106" s="56">
        <v>100</v>
      </c>
      <c r="H106" s="57">
        <v>2</v>
      </c>
      <c r="I106" s="69">
        <v>9.0785292782569221E-2</v>
      </c>
      <c r="J106" s="85" t="s">
        <v>33</v>
      </c>
      <c r="K106" s="60"/>
      <c r="L106" s="86">
        <v>2</v>
      </c>
      <c r="M106" s="56">
        <v>100</v>
      </c>
      <c r="N106" s="85">
        <v>2</v>
      </c>
      <c r="O106" s="69">
        <v>9.0785292782569221E-2</v>
      </c>
      <c r="P106" s="85" t="s">
        <v>33</v>
      </c>
      <c r="Q106" s="87"/>
      <c r="R106" s="88"/>
      <c r="S106" s="112"/>
      <c r="T106" s="66">
        <v>2</v>
      </c>
      <c r="U106" s="66">
        <v>0</v>
      </c>
      <c r="V106" s="24">
        <v>100</v>
      </c>
      <c r="W106" s="89">
        <v>2</v>
      </c>
      <c r="X106" s="58">
        <v>9.0785292782569221E-2</v>
      </c>
      <c r="Y106" s="71" t="s">
        <v>33</v>
      </c>
      <c r="Z106" s="55">
        <v>2</v>
      </c>
      <c r="AA106" s="62">
        <v>100</v>
      </c>
      <c r="AB106" s="68">
        <v>2</v>
      </c>
      <c r="AC106" s="58">
        <v>9.0785292782569221E-2</v>
      </c>
      <c r="AD106" s="71" t="s">
        <v>33</v>
      </c>
      <c r="AE106" s="55">
        <v>2</v>
      </c>
      <c r="AF106" s="62">
        <v>100</v>
      </c>
      <c r="AG106" s="89">
        <v>2</v>
      </c>
      <c r="AH106" s="58">
        <v>9.0785292782569221E-2</v>
      </c>
      <c r="AI106" s="71" t="s">
        <v>33</v>
      </c>
      <c r="AJ106" s="66">
        <v>2</v>
      </c>
      <c r="AK106" s="72">
        <v>100</v>
      </c>
      <c r="AL106" s="73">
        <v>2</v>
      </c>
      <c r="AM106" s="74">
        <v>9.0785292782569221E-2</v>
      </c>
      <c r="AN106" s="71" t="s">
        <v>33</v>
      </c>
      <c r="AO106" s="75">
        <v>2</v>
      </c>
      <c r="AP106" s="72">
        <v>100</v>
      </c>
      <c r="AQ106" s="73">
        <v>2</v>
      </c>
      <c r="AR106" s="74">
        <v>9.0785292782569221E-2</v>
      </c>
      <c r="AS106" s="71" t="s">
        <v>33</v>
      </c>
      <c r="AT106" s="75">
        <v>2</v>
      </c>
      <c r="AU106" s="72">
        <v>100</v>
      </c>
      <c r="AV106" s="73">
        <v>2</v>
      </c>
      <c r="AW106" s="74">
        <v>9.0785292782569221E-2</v>
      </c>
      <c r="AX106" s="71" t="s">
        <v>33</v>
      </c>
    </row>
    <row r="107" spans="1:50" s="36" customFormat="1" ht="13.5" customHeight="1" x14ac:dyDescent="0.2">
      <c r="A107" s="37" t="s">
        <v>147</v>
      </c>
      <c r="B107" s="101" t="s">
        <v>148</v>
      </c>
      <c r="C107" s="48">
        <v>13646</v>
      </c>
      <c r="D107" s="21">
        <v>68.23</v>
      </c>
      <c r="E107" s="22">
        <v>217</v>
      </c>
      <c r="F107" s="22">
        <v>1</v>
      </c>
      <c r="G107" s="24">
        <v>99.541284403669721</v>
      </c>
      <c r="H107" s="49">
        <v>218</v>
      </c>
      <c r="I107" s="41">
        <v>1.5975377399970687</v>
      </c>
      <c r="J107" s="43" t="s">
        <v>36</v>
      </c>
      <c r="K107" s="26">
        <v>100</v>
      </c>
      <c r="L107" s="42">
        <v>207.58333333333334</v>
      </c>
      <c r="M107" s="24">
        <v>95.622119815668214</v>
      </c>
      <c r="N107" s="43">
        <v>217.08333333333331</v>
      </c>
      <c r="O107" s="41">
        <v>1.5908202647906589</v>
      </c>
      <c r="P107" s="43" t="s">
        <v>36</v>
      </c>
      <c r="Q107" s="28">
        <v>97.372193024366936</v>
      </c>
      <c r="R107" s="46" t="s">
        <v>36</v>
      </c>
      <c r="S107" s="112">
        <v>-1.7973028585899997</v>
      </c>
      <c r="T107" s="22">
        <v>212</v>
      </c>
      <c r="U107" s="22">
        <v>5</v>
      </c>
      <c r="V107" s="24">
        <v>97.695852534562206</v>
      </c>
      <c r="W107" s="23">
        <v>217</v>
      </c>
      <c r="X107" s="41">
        <v>1.59020958522644</v>
      </c>
      <c r="Y107" s="45" t="s">
        <v>36</v>
      </c>
      <c r="Z107" s="22">
        <v>194</v>
      </c>
      <c r="AA107" s="24">
        <v>89.400921658986178</v>
      </c>
      <c r="AB107" s="82">
        <v>217</v>
      </c>
      <c r="AC107" s="41">
        <v>1.59020958522644</v>
      </c>
      <c r="AD107" s="45" t="s">
        <v>36</v>
      </c>
      <c r="AE107" s="22">
        <v>218</v>
      </c>
      <c r="AF107" s="24">
        <v>100</v>
      </c>
      <c r="AG107" s="23">
        <v>218</v>
      </c>
      <c r="AH107" s="41">
        <v>1.5975377399970687</v>
      </c>
      <c r="AI107" s="45" t="s">
        <v>36</v>
      </c>
      <c r="AJ107" s="83">
        <v>216</v>
      </c>
      <c r="AK107" s="32">
        <v>100</v>
      </c>
      <c r="AL107" s="33">
        <v>216</v>
      </c>
      <c r="AM107" s="44">
        <v>1.5828814304558112</v>
      </c>
      <c r="AN107" s="45" t="s">
        <v>36</v>
      </c>
      <c r="AO107" s="35">
        <v>218</v>
      </c>
      <c r="AP107" s="32">
        <v>100</v>
      </c>
      <c r="AQ107" s="33">
        <v>218</v>
      </c>
      <c r="AR107" s="44">
        <v>1.5975377399970687</v>
      </c>
      <c r="AS107" s="45" t="s">
        <v>36</v>
      </c>
      <c r="AT107" s="35">
        <v>215</v>
      </c>
      <c r="AU107" s="32">
        <v>99.078341013824883</v>
      </c>
      <c r="AV107" s="33">
        <v>217</v>
      </c>
      <c r="AW107" s="44">
        <v>1.59020958522644</v>
      </c>
      <c r="AX107" s="45" t="s">
        <v>36</v>
      </c>
    </row>
    <row r="108" spans="1:50" ht="12" customHeight="1" x14ac:dyDescent="0.2">
      <c r="A108" s="51">
        <v>1</v>
      </c>
      <c r="B108" s="100" t="s">
        <v>149</v>
      </c>
      <c r="C108" s="53">
        <v>5316</v>
      </c>
      <c r="D108" s="54">
        <v>26.58</v>
      </c>
      <c r="E108" s="55">
        <v>23</v>
      </c>
      <c r="F108" s="55">
        <v>0</v>
      </c>
      <c r="G108" s="56">
        <v>100</v>
      </c>
      <c r="H108" s="57">
        <v>23</v>
      </c>
      <c r="I108" s="58">
        <v>0.4326561324303988</v>
      </c>
      <c r="J108" s="59" t="s">
        <v>33</v>
      </c>
      <c r="K108" s="60">
        <v>100</v>
      </c>
      <c r="L108" s="61">
        <v>21</v>
      </c>
      <c r="M108" s="62">
        <v>91.304347826086968</v>
      </c>
      <c r="N108" s="59">
        <v>23</v>
      </c>
      <c r="O108" s="58">
        <v>0.4326561324303988</v>
      </c>
      <c r="P108" s="59" t="s">
        <v>33</v>
      </c>
      <c r="Q108" s="63">
        <v>98.484848484848499</v>
      </c>
      <c r="R108" s="64" t="s">
        <v>33</v>
      </c>
      <c r="S108" s="112">
        <v>-7.2909698996655559</v>
      </c>
      <c r="T108" s="66">
        <v>21</v>
      </c>
      <c r="U108" s="66">
        <v>2</v>
      </c>
      <c r="V108" s="56">
        <v>91.304347826086953</v>
      </c>
      <c r="W108" s="89">
        <v>23</v>
      </c>
      <c r="X108" s="58">
        <v>0.4326561324303988</v>
      </c>
      <c r="Y108" s="71" t="s">
        <v>33</v>
      </c>
      <c r="Z108" s="55">
        <v>19</v>
      </c>
      <c r="AA108" s="56">
        <v>82.608695652173907</v>
      </c>
      <c r="AB108" s="68">
        <v>23</v>
      </c>
      <c r="AC108" s="58">
        <v>0.4326561324303988</v>
      </c>
      <c r="AD108" s="71" t="s">
        <v>33</v>
      </c>
      <c r="AE108" s="55">
        <v>23</v>
      </c>
      <c r="AF108" s="56">
        <v>100</v>
      </c>
      <c r="AG108" s="89">
        <v>23</v>
      </c>
      <c r="AH108" s="58">
        <v>0.4326561324303988</v>
      </c>
      <c r="AI108" s="71" t="s">
        <v>33</v>
      </c>
      <c r="AJ108" s="66">
        <v>23</v>
      </c>
      <c r="AK108" s="72">
        <v>100</v>
      </c>
      <c r="AL108" s="73">
        <v>23</v>
      </c>
      <c r="AM108" s="74">
        <v>0.4326561324303988</v>
      </c>
      <c r="AN108" s="71" t="s">
        <v>33</v>
      </c>
      <c r="AO108" s="75">
        <v>23</v>
      </c>
      <c r="AP108" s="72">
        <v>100</v>
      </c>
      <c r="AQ108" s="73">
        <v>23</v>
      </c>
      <c r="AR108" s="74">
        <v>0.4326561324303988</v>
      </c>
      <c r="AS108" s="71" t="s">
        <v>33</v>
      </c>
      <c r="AT108" s="75">
        <v>23</v>
      </c>
      <c r="AU108" s="72">
        <v>100</v>
      </c>
      <c r="AV108" s="73">
        <v>23</v>
      </c>
      <c r="AW108" s="74">
        <v>0.4326561324303988</v>
      </c>
      <c r="AX108" s="71" t="s">
        <v>33</v>
      </c>
    </row>
    <row r="109" spans="1:50" ht="12" customHeight="1" x14ac:dyDescent="0.2">
      <c r="A109" s="51">
        <v>2</v>
      </c>
      <c r="B109" s="114" t="s">
        <v>150</v>
      </c>
      <c r="C109" s="53">
        <v>1203</v>
      </c>
      <c r="D109" s="54">
        <v>6.0149999999999997</v>
      </c>
      <c r="E109" s="55">
        <v>3</v>
      </c>
      <c r="F109" s="55">
        <v>0</v>
      </c>
      <c r="G109" s="56">
        <v>100</v>
      </c>
      <c r="H109" s="57">
        <v>3</v>
      </c>
      <c r="I109" s="58">
        <v>0.24937655860349126</v>
      </c>
      <c r="J109" s="59" t="s">
        <v>33</v>
      </c>
      <c r="K109" s="60">
        <v>100</v>
      </c>
      <c r="L109" s="61">
        <v>3</v>
      </c>
      <c r="M109" s="62">
        <v>100</v>
      </c>
      <c r="N109" s="59">
        <v>3</v>
      </c>
      <c r="O109" s="58">
        <v>0.24937655860349126</v>
      </c>
      <c r="P109" s="59" t="s">
        <v>33</v>
      </c>
      <c r="Q109" s="63">
        <v>100</v>
      </c>
      <c r="R109" s="64" t="s">
        <v>33</v>
      </c>
      <c r="S109" s="112">
        <v>0</v>
      </c>
      <c r="T109" s="66">
        <v>3</v>
      </c>
      <c r="U109" s="66">
        <v>0</v>
      </c>
      <c r="V109" s="56">
        <v>100</v>
      </c>
      <c r="W109" s="89">
        <v>3</v>
      </c>
      <c r="X109" s="58">
        <v>0.24937655860349126</v>
      </c>
      <c r="Y109" s="71" t="s">
        <v>33</v>
      </c>
      <c r="Z109" s="55">
        <v>3</v>
      </c>
      <c r="AA109" s="56">
        <v>100</v>
      </c>
      <c r="AB109" s="68">
        <v>3</v>
      </c>
      <c r="AC109" s="58">
        <v>0.24937655860349126</v>
      </c>
      <c r="AD109" s="71" t="s">
        <v>33</v>
      </c>
      <c r="AE109" s="55">
        <v>3</v>
      </c>
      <c r="AF109" s="56">
        <v>100</v>
      </c>
      <c r="AG109" s="89">
        <v>3</v>
      </c>
      <c r="AH109" s="58">
        <v>0.24937655860349126</v>
      </c>
      <c r="AI109" s="71" t="s">
        <v>33</v>
      </c>
      <c r="AJ109" s="66">
        <v>3</v>
      </c>
      <c r="AK109" s="72">
        <v>100</v>
      </c>
      <c r="AL109" s="73">
        <v>3</v>
      </c>
      <c r="AM109" s="74">
        <v>0.24937655860349126</v>
      </c>
      <c r="AN109" s="71" t="s">
        <v>33</v>
      </c>
      <c r="AO109" s="75">
        <v>3</v>
      </c>
      <c r="AP109" s="72">
        <v>100</v>
      </c>
      <c r="AQ109" s="73">
        <v>3</v>
      </c>
      <c r="AR109" s="74">
        <v>0.24937655860349126</v>
      </c>
      <c r="AS109" s="71" t="s">
        <v>33</v>
      </c>
      <c r="AT109" s="75">
        <v>3</v>
      </c>
      <c r="AU109" s="72">
        <v>100</v>
      </c>
      <c r="AV109" s="73">
        <v>3</v>
      </c>
      <c r="AW109" s="74">
        <v>0.24937655860349126</v>
      </c>
      <c r="AX109" s="71" t="s">
        <v>33</v>
      </c>
    </row>
    <row r="110" spans="1:50" ht="12" customHeight="1" x14ac:dyDescent="0.2">
      <c r="A110" s="51">
        <v>3</v>
      </c>
      <c r="B110" s="114" t="s">
        <v>151</v>
      </c>
      <c r="C110" s="53">
        <v>1420</v>
      </c>
      <c r="D110" s="54">
        <v>7.1</v>
      </c>
      <c r="E110" s="55">
        <v>34</v>
      </c>
      <c r="F110" s="55">
        <v>0</v>
      </c>
      <c r="G110" s="56">
        <v>100</v>
      </c>
      <c r="H110" s="57">
        <v>34</v>
      </c>
      <c r="I110" s="58">
        <v>2.3943661971830985</v>
      </c>
      <c r="J110" s="59" t="s">
        <v>36</v>
      </c>
      <c r="K110" s="60">
        <v>100</v>
      </c>
      <c r="L110" s="61">
        <v>34</v>
      </c>
      <c r="M110" s="62">
        <v>100</v>
      </c>
      <c r="N110" s="59">
        <v>34</v>
      </c>
      <c r="O110" s="58">
        <v>2.3943661971830985</v>
      </c>
      <c r="P110" s="59" t="s">
        <v>36</v>
      </c>
      <c r="Q110" s="63">
        <v>100</v>
      </c>
      <c r="R110" s="64" t="s">
        <v>33</v>
      </c>
      <c r="S110" s="112">
        <v>0</v>
      </c>
      <c r="T110" s="66">
        <v>34</v>
      </c>
      <c r="U110" s="66">
        <v>0</v>
      </c>
      <c r="V110" s="56">
        <v>100</v>
      </c>
      <c r="W110" s="89">
        <v>34</v>
      </c>
      <c r="X110" s="58">
        <v>2.3943661971830985</v>
      </c>
      <c r="Y110" s="71" t="s">
        <v>36</v>
      </c>
      <c r="Z110" s="55">
        <v>34</v>
      </c>
      <c r="AA110" s="56">
        <v>100</v>
      </c>
      <c r="AB110" s="68">
        <v>34</v>
      </c>
      <c r="AC110" s="58">
        <v>2.3943661971830985</v>
      </c>
      <c r="AD110" s="71" t="s">
        <v>36</v>
      </c>
      <c r="AE110" s="55">
        <v>34</v>
      </c>
      <c r="AF110" s="56">
        <v>100</v>
      </c>
      <c r="AG110" s="89">
        <v>34</v>
      </c>
      <c r="AH110" s="58">
        <v>2.3943661971830985</v>
      </c>
      <c r="AI110" s="71" t="s">
        <v>36</v>
      </c>
      <c r="AJ110" s="66">
        <v>34</v>
      </c>
      <c r="AK110" s="72">
        <v>100</v>
      </c>
      <c r="AL110" s="73">
        <v>34</v>
      </c>
      <c r="AM110" s="74">
        <v>2.3943661971830985</v>
      </c>
      <c r="AN110" s="71" t="s">
        <v>36</v>
      </c>
      <c r="AO110" s="75">
        <v>34</v>
      </c>
      <c r="AP110" s="72">
        <v>100</v>
      </c>
      <c r="AQ110" s="73">
        <v>34</v>
      </c>
      <c r="AR110" s="74">
        <v>2.3943661971830985</v>
      </c>
      <c r="AS110" s="71" t="s">
        <v>36</v>
      </c>
      <c r="AT110" s="75">
        <v>34</v>
      </c>
      <c r="AU110" s="72">
        <v>100</v>
      </c>
      <c r="AV110" s="73">
        <v>34</v>
      </c>
      <c r="AW110" s="74">
        <v>2.3943661971830985</v>
      </c>
      <c r="AX110" s="71" t="s">
        <v>36</v>
      </c>
    </row>
    <row r="111" spans="1:50" ht="12" customHeight="1" x14ac:dyDescent="0.2">
      <c r="A111" s="51">
        <v>4</v>
      </c>
      <c r="B111" s="114" t="s">
        <v>152</v>
      </c>
      <c r="C111" s="53">
        <v>466</v>
      </c>
      <c r="D111" s="54">
        <v>2.33</v>
      </c>
      <c r="E111" s="55">
        <v>14</v>
      </c>
      <c r="F111" s="55">
        <v>0</v>
      </c>
      <c r="G111" s="56">
        <v>100</v>
      </c>
      <c r="H111" s="57">
        <v>14</v>
      </c>
      <c r="I111" s="58">
        <v>3.0042918454935621</v>
      </c>
      <c r="J111" s="59" t="s">
        <v>36</v>
      </c>
      <c r="K111" s="60">
        <v>100</v>
      </c>
      <c r="L111" s="61">
        <v>13.916666666666668</v>
      </c>
      <c r="M111" s="62">
        <v>100</v>
      </c>
      <c r="N111" s="59">
        <v>13.916666666666668</v>
      </c>
      <c r="O111" s="58">
        <v>2.9864091559370531</v>
      </c>
      <c r="P111" s="59" t="s">
        <v>36</v>
      </c>
      <c r="Q111" s="63">
        <v>98.809523809523824</v>
      </c>
      <c r="R111" s="64" t="s">
        <v>36</v>
      </c>
      <c r="S111" s="112">
        <v>1.2048192771084265</v>
      </c>
      <c r="T111" s="66">
        <v>14</v>
      </c>
      <c r="U111" s="66">
        <v>0</v>
      </c>
      <c r="V111" s="56">
        <v>100</v>
      </c>
      <c r="W111" s="89">
        <v>14</v>
      </c>
      <c r="X111" s="58">
        <v>3.0042918454935621</v>
      </c>
      <c r="Y111" s="71" t="s">
        <v>36</v>
      </c>
      <c r="Z111" s="55">
        <v>14</v>
      </c>
      <c r="AA111" s="56">
        <v>100</v>
      </c>
      <c r="AB111" s="68">
        <v>14</v>
      </c>
      <c r="AC111" s="58">
        <v>3.0042918454935621</v>
      </c>
      <c r="AD111" s="71" t="s">
        <v>36</v>
      </c>
      <c r="AE111" s="55">
        <v>14</v>
      </c>
      <c r="AF111" s="56">
        <v>100</v>
      </c>
      <c r="AG111" s="89">
        <v>14</v>
      </c>
      <c r="AH111" s="58">
        <v>3.0042918454935621</v>
      </c>
      <c r="AI111" s="71" t="s">
        <v>36</v>
      </c>
      <c r="AJ111" s="66">
        <v>13</v>
      </c>
      <c r="AK111" s="72">
        <v>100</v>
      </c>
      <c r="AL111" s="73">
        <v>13</v>
      </c>
      <c r="AM111" s="74">
        <v>2.7896995708154506</v>
      </c>
      <c r="AN111" s="71" t="s">
        <v>36</v>
      </c>
      <c r="AO111" s="75">
        <v>14</v>
      </c>
      <c r="AP111" s="72">
        <v>100</v>
      </c>
      <c r="AQ111" s="73">
        <v>14</v>
      </c>
      <c r="AR111" s="74">
        <v>3.0042918454935621</v>
      </c>
      <c r="AS111" s="71" t="s">
        <v>36</v>
      </c>
      <c r="AT111" s="75">
        <v>14</v>
      </c>
      <c r="AU111" s="72">
        <v>100</v>
      </c>
      <c r="AV111" s="73">
        <v>14</v>
      </c>
      <c r="AW111" s="74">
        <v>3.0042918454935621</v>
      </c>
      <c r="AX111" s="71" t="s">
        <v>36</v>
      </c>
    </row>
    <row r="112" spans="1:50" ht="12" customHeight="1" x14ac:dyDescent="0.2">
      <c r="A112" s="51">
        <v>5</v>
      </c>
      <c r="B112" s="114" t="s">
        <v>153</v>
      </c>
      <c r="C112" s="53">
        <v>668</v>
      </c>
      <c r="D112" s="54">
        <v>3.34</v>
      </c>
      <c r="E112" s="55">
        <v>1</v>
      </c>
      <c r="F112" s="55">
        <v>0</v>
      </c>
      <c r="G112" s="56">
        <v>100</v>
      </c>
      <c r="H112" s="57">
        <v>1</v>
      </c>
      <c r="I112" s="58">
        <v>0.14970059880239522</v>
      </c>
      <c r="J112" s="59" t="s">
        <v>33</v>
      </c>
      <c r="K112" s="60">
        <v>100</v>
      </c>
      <c r="L112" s="61">
        <v>1</v>
      </c>
      <c r="M112" s="62">
        <v>100</v>
      </c>
      <c r="N112" s="59">
        <v>1</v>
      </c>
      <c r="O112" s="58">
        <v>0.14970059880239522</v>
      </c>
      <c r="P112" s="59" t="s">
        <v>33</v>
      </c>
      <c r="Q112" s="63">
        <v>100</v>
      </c>
      <c r="R112" s="64" t="s">
        <v>33</v>
      </c>
      <c r="S112" s="112">
        <v>0</v>
      </c>
      <c r="T112" s="66">
        <v>1</v>
      </c>
      <c r="U112" s="66">
        <v>0</v>
      </c>
      <c r="V112" s="56">
        <v>100</v>
      </c>
      <c r="W112" s="89">
        <v>1</v>
      </c>
      <c r="X112" s="58">
        <v>0.14970059880239522</v>
      </c>
      <c r="Y112" s="71" t="s">
        <v>33</v>
      </c>
      <c r="Z112" s="55">
        <v>1</v>
      </c>
      <c r="AA112" s="56">
        <v>100</v>
      </c>
      <c r="AB112" s="68">
        <v>1</v>
      </c>
      <c r="AC112" s="58">
        <v>0.14970059880239522</v>
      </c>
      <c r="AD112" s="71" t="s">
        <v>33</v>
      </c>
      <c r="AE112" s="55">
        <v>1</v>
      </c>
      <c r="AF112" s="56">
        <v>100</v>
      </c>
      <c r="AG112" s="89">
        <v>1</v>
      </c>
      <c r="AH112" s="58">
        <v>0.14970059880239522</v>
      </c>
      <c r="AI112" s="71" t="s">
        <v>33</v>
      </c>
      <c r="AJ112" s="66">
        <v>1</v>
      </c>
      <c r="AK112" s="72">
        <v>100</v>
      </c>
      <c r="AL112" s="73">
        <v>1</v>
      </c>
      <c r="AM112" s="74">
        <v>0.14970059880239522</v>
      </c>
      <c r="AN112" s="71" t="s">
        <v>33</v>
      </c>
      <c r="AO112" s="75">
        <v>1</v>
      </c>
      <c r="AP112" s="72">
        <v>100</v>
      </c>
      <c r="AQ112" s="73">
        <v>1</v>
      </c>
      <c r="AR112" s="74">
        <v>0.14970059880239522</v>
      </c>
      <c r="AS112" s="71" t="s">
        <v>33</v>
      </c>
      <c r="AT112" s="75">
        <v>1</v>
      </c>
      <c r="AU112" s="72">
        <v>100</v>
      </c>
      <c r="AV112" s="73">
        <v>1</v>
      </c>
      <c r="AW112" s="74">
        <v>0.14970059880239522</v>
      </c>
      <c r="AX112" s="71" t="s">
        <v>33</v>
      </c>
    </row>
    <row r="113" spans="1:50" ht="12" customHeight="1" x14ac:dyDescent="0.2">
      <c r="A113" s="51">
        <v>6</v>
      </c>
      <c r="B113" s="114" t="s">
        <v>154</v>
      </c>
      <c r="C113" s="53">
        <v>1437</v>
      </c>
      <c r="D113" s="54">
        <v>7.1849999999999996</v>
      </c>
      <c r="E113" s="55">
        <v>11</v>
      </c>
      <c r="F113" s="55">
        <v>0</v>
      </c>
      <c r="G113" s="56">
        <v>100</v>
      </c>
      <c r="H113" s="57">
        <v>11</v>
      </c>
      <c r="I113" s="58">
        <v>0.76548364648573419</v>
      </c>
      <c r="J113" s="59" t="s">
        <v>36</v>
      </c>
      <c r="K113" s="60">
        <v>100</v>
      </c>
      <c r="L113" s="61">
        <v>10</v>
      </c>
      <c r="M113" s="62">
        <v>90.909090909090907</v>
      </c>
      <c r="N113" s="59">
        <v>11</v>
      </c>
      <c r="O113" s="58">
        <v>0.76548364648573419</v>
      </c>
      <c r="P113" s="59" t="s">
        <v>36</v>
      </c>
      <c r="Q113" s="63">
        <v>100</v>
      </c>
      <c r="R113" s="64" t="s">
        <v>33</v>
      </c>
      <c r="S113" s="112">
        <v>-9.0909090909090935</v>
      </c>
      <c r="T113" s="66">
        <v>11</v>
      </c>
      <c r="U113" s="66">
        <v>0</v>
      </c>
      <c r="V113" s="56">
        <v>100</v>
      </c>
      <c r="W113" s="89">
        <v>11</v>
      </c>
      <c r="X113" s="58">
        <v>0.76548364648573419</v>
      </c>
      <c r="Y113" s="71" t="s">
        <v>36</v>
      </c>
      <c r="Z113" s="55">
        <v>8</v>
      </c>
      <c r="AA113" s="56">
        <v>72.727272727272734</v>
      </c>
      <c r="AB113" s="68">
        <v>11</v>
      </c>
      <c r="AC113" s="58">
        <v>0.76548364648573419</v>
      </c>
      <c r="AD113" s="71" t="s">
        <v>36</v>
      </c>
      <c r="AE113" s="55">
        <v>11</v>
      </c>
      <c r="AF113" s="56">
        <v>100</v>
      </c>
      <c r="AG113" s="89">
        <v>11</v>
      </c>
      <c r="AH113" s="58">
        <v>0.76548364648573419</v>
      </c>
      <c r="AI113" s="71" t="s">
        <v>36</v>
      </c>
      <c r="AJ113" s="66">
        <v>11</v>
      </c>
      <c r="AK113" s="72">
        <v>100</v>
      </c>
      <c r="AL113" s="73">
        <v>11</v>
      </c>
      <c r="AM113" s="74">
        <v>0.76548364648573419</v>
      </c>
      <c r="AN113" s="71" t="s">
        <v>36</v>
      </c>
      <c r="AO113" s="75">
        <v>11</v>
      </c>
      <c r="AP113" s="72">
        <v>100</v>
      </c>
      <c r="AQ113" s="73">
        <v>11</v>
      </c>
      <c r="AR113" s="74">
        <v>0.76548364648573419</v>
      </c>
      <c r="AS113" s="71" t="s">
        <v>36</v>
      </c>
      <c r="AT113" s="75">
        <v>11</v>
      </c>
      <c r="AU113" s="72">
        <v>100</v>
      </c>
      <c r="AV113" s="73">
        <v>11</v>
      </c>
      <c r="AW113" s="74">
        <v>0.76548364648573419</v>
      </c>
      <c r="AX113" s="71" t="s">
        <v>36</v>
      </c>
    </row>
    <row r="114" spans="1:50" ht="12" customHeight="1" x14ac:dyDescent="0.2">
      <c r="A114" s="51">
        <v>7</v>
      </c>
      <c r="B114" s="114" t="s">
        <v>155</v>
      </c>
      <c r="C114" s="53">
        <v>1044</v>
      </c>
      <c r="D114" s="54">
        <v>5.22</v>
      </c>
      <c r="E114" s="55">
        <v>8</v>
      </c>
      <c r="F114" s="55">
        <v>0</v>
      </c>
      <c r="G114" s="56">
        <v>100</v>
      </c>
      <c r="H114" s="57">
        <v>8</v>
      </c>
      <c r="I114" s="58">
        <v>0.76628352490421447</v>
      </c>
      <c r="J114" s="59" t="s">
        <v>36</v>
      </c>
      <c r="K114" s="60"/>
      <c r="L114" s="61">
        <v>8</v>
      </c>
      <c r="M114" s="62">
        <v>100</v>
      </c>
      <c r="N114" s="59">
        <v>8</v>
      </c>
      <c r="O114" s="58">
        <v>0.76628352490421447</v>
      </c>
      <c r="P114" s="59" t="s">
        <v>36</v>
      </c>
      <c r="Q114" s="63"/>
      <c r="R114" s="64"/>
      <c r="S114" s="112"/>
      <c r="T114" s="66">
        <v>8</v>
      </c>
      <c r="U114" s="66">
        <v>0</v>
      </c>
      <c r="V114" s="56">
        <v>100</v>
      </c>
      <c r="W114" s="89">
        <v>8</v>
      </c>
      <c r="X114" s="58">
        <v>0.76628352490421447</v>
      </c>
      <c r="Y114" s="71" t="s">
        <v>36</v>
      </c>
      <c r="Z114" s="55">
        <v>8</v>
      </c>
      <c r="AA114" s="56">
        <v>100</v>
      </c>
      <c r="AB114" s="68">
        <v>8</v>
      </c>
      <c r="AC114" s="58">
        <v>0.76628352490421447</v>
      </c>
      <c r="AD114" s="71" t="s">
        <v>36</v>
      </c>
      <c r="AE114" s="55">
        <v>8</v>
      </c>
      <c r="AF114" s="56">
        <v>100</v>
      </c>
      <c r="AG114" s="89">
        <v>8</v>
      </c>
      <c r="AH114" s="58">
        <v>0.76628352490421447</v>
      </c>
      <c r="AI114" s="71" t="s">
        <v>36</v>
      </c>
      <c r="AJ114" s="66">
        <v>8</v>
      </c>
      <c r="AK114" s="72">
        <v>100</v>
      </c>
      <c r="AL114" s="73">
        <v>8</v>
      </c>
      <c r="AM114" s="74">
        <v>0.76628352490421447</v>
      </c>
      <c r="AN114" s="71" t="s">
        <v>36</v>
      </c>
      <c r="AO114" s="75">
        <v>8</v>
      </c>
      <c r="AP114" s="72">
        <v>100</v>
      </c>
      <c r="AQ114" s="73">
        <v>8</v>
      </c>
      <c r="AR114" s="74">
        <v>0.76628352490421447</v>
      </c>
      <c r="AS114" s="71" t="s">
        <v>36</v>
      </c>
      <c r="AT114" s="75">
        <v>8</v>
      </c>
      <c r="AU114" s="72">
        <v>100</v>
      </c>
      <c r="AV114" s="73">
        <v>8</v>
      </c>
      <c r="AW114" s="74">
        <v>0.76628352490421447</v>
      </c>
      <c r="AX114" s="71" t="s">
        <v>36</v>
      </c>
    </row>
    <row r="115" spans="1:50" ht="12" customHeight="1" x14ac:dyDescent="0.2">
      <c r="A115" s="51">
        <v>8</v>
      </c>
      <c r="B115" s="114" t="s">
        <v>156</v>
      </c>
      <c r="C115" s="53">
        <v>732</v>
      </c>
      <c r="D115" s="54">
        <v>3.66</v>
      </c>
      <c r="E115" s="55">
        <v>22</v>
      </c>
      <c r="F115" s="55">
        <v>0</v>
      </c>
      <c r="G115" s="56">
        <v>100</v>
      </c>
      <c r="H115" s="57">
        <v>22</v>
      </c>
      <c r="I115" s="58">
        <v>3.0054644808743167</v>
      </c>
      <c r="J115" s="59" t="s">
        <v>36</v>
      </c>
      <c r="K115" s="60">
        <v>100</v>
      </c>
      <c r="L115" s="61">
        <v>19.25</v>
      </c>
      <c r="M115" s="62">
        <v>87.878787878787875</v>
      </c>
      <c r="N115" s="59">
        <v>21.916666666666664</v>
      </c>
      <c r="O115" s="58">
        <v>2.9940801457194897</v>
      </c>
      <c r="P115" s="59" t="s">
        <v>36</v>
      </c>
      <c r="Q115" s="63">
        <v>77.777777777777771</v>
      </c>
      <c r="R115" s="64" t="s">
        <v>36</v>
      </c>
      <c r="S115" s="112">
        <v>12.987012987012992</v>
      </c>
      <c r="T115" s="66">
        <v>21</v>
      </c>
      <c r="U115" s="66">
        <v>1</v>
      </c>
      <c r="V115" s="56">
        <v>95.454545454545453</v>
      </c>
      <c r="W115" s="89">
        <v>22</v>
      </c>
      <c r="X115" s="58">
        <v>3.0054644808743167</v>
      </c>
      <c r="Y115" s="71" t="s">
        <v>36</v>
      </c>
      <c r="Z115" s="55">
        <v>15</v>
      </c>
      <c r="AA115" s="56">
        <v>68.181818181818173</v>
      </c>
      <c r="AB115" s="68">
        <v>22</v>
      </c>
      <c r="AC115" s="58">
        <v>3.0054644808743167</v>
      </c>
      <c r="AD115" s="71" t="s">
        <v>36</v>
      </c>
      <c r="AE115" s="55">
        <v>22</v>
      </c>
      <c r="AF115" s="56">
        <v>100</v>
      </c>
      <c r="AG115" s="89">
        <v>22</v>
      </c>
      <c r="AH115" s="58">
        <v>3.0054644808743167</v>
      </c>
      <c r="AI115" s="71" t="s">
        <v>36</v>
      </c>
      <c r="AJ115" s="66">
        <v>21</v>
      </c>
      <c r="AK115" s="72">
        <v>100</v>
      </c>
      <c r="AL115" s="73">
        <v>21</v>
      </c>
      <c r="AM115" s="74">
        <v>2.8688524590163933</v>
      </c>
      <c r="AN115" s="71" t="s">
        <v>36</v>
      </c>
      <c r="AO115" s="75">
        <v>22</v>
      </c>
      <c r="AP115" s="72">
        <v>100</v>
      </c>
      <c r="AQ115" s="73">
        <v>22</v>
      </c>
      <c r="AR115" s="74">
        <v>3.0054644808743167</v>
      </c>
      <c r="AS115" s="71" t="s">
        <v>36</v>
      </c>
      <c r="AT115" s="75">
        <v>22</v>
      </c>
      <c r="AU115" s="72">
        <v>100</v>
      </c>
      <c r="AV115" s="73">
        <v>22</v>
      </c>
      <c r="AW115" s="74">
        <v>3.0054644808743167</v>
      </c>
      <c r="AX115" s="71" t="s">
        <v>36</v>
      </c>
    </row>
    <row r="116" spans="1:50" ht="12" customHeight="1" x14ac:dyDescent="0.2">
      <c r="A116" s="51">
        <v>9</v>
      </c>
      <c r="B116" s="114" t="s">
        <v>60</v>
      </c>
      <c r="C116" s="53">
        <v>1360</v>
      </c>
      <c r="D116" s="54">
        <v>6.8</v>
      </c>
      <c r="E116" s="55">
        <v>4</v>
      </c>
      <c r="F116" s="55">
        <v>0</v>
      </c>
      <c r="G116" s="56">
        <v>100</v>
      </c>
      <c r="H116" s="57">
        <v>4</v>
      </c>
      <c r="I116" s="58">
        <v>0.29411764705882354</v>
      </c>
      <c r="J116" s="59" t="s">
        <v>33</v>
      </c>
      <c r="K116" s="60">
        <v>100</v>
      </c>
      <c r="L116" s="61">
        <v>3.6666666666666661</v>
      </c>
      <c r="M116" s="62">
        <v>91.666666666666671</v>
      </c>
      <c r="N116" s="59">
        <v>4</v>
      </c>
      <c r="O116" s="58">
        <v>0.29411764705882354</v>
      </c>
      <c r="P116" s="59" t="s">
        <v>33</v>
      </c>
      <c r="Q116" s="63">
        <v>100</v>
      </c>
      <c r="R116" s="64" t="s">
        <v>33</v>
      </c>
      <c r="S116" s="112">
        <v>-8.333333333333325</v>
      </c>
      <c r="T116" s="66">
        <v>3</v>
      </c>
      <c r="U116" s="66">
        <v>1</v>
      </c>
      <c r="V116" s="56">
        <v>75</v>
      </c>
      <c r="W116" s="89">
        <v>4</v>
      </c>
      <c r="X116" s="58">
        <v>0.29411764705882354</v>
      </c>
      <c r="Y116" s="71" t="s">
        <v>33</v>
      </c>
      <c r="Z116" s="55">
        <v>4</v>
      </c>
      <c r="AA116" s="56">
        <v>100</v>
      </c>
      <c r="AB116" s="68">
        <v>4</v>
      </c>
      <c r="AC116" s="58">
        <v>0.29411764705882354</v>
      </c>
      <c r="AD116" s="71" t="s">
        <v>33</v>
      </c>
      <c r="AE116" s="55">
        <v>4</v>
      </c>
      <c r="AF116" s="56">
        <v>100</v>
      </c>
      <c r="AG116" s="89">
        <v>4</v>
      </c>
      <c r="AH116" s="58">
        <v>0.29411764705882354</v>
      </c>
      <c r="AI116" s="71" t="s">
        <v>33</v>
      </c>
      <c r="AJ116" s="66">
        <v>4</v>
      </c>
      <c r="AK116" s="72">
        <v>100</v>
      </c>
      <c r="AL116" s="73">
        <v>4</v>
      </c>
      <c r="AM116" s="74">
        <v>0.29411764705882354</v>
      </c>
      <c r="AN116" s="71" t="s">
        <v>33</v>
      </c>
      <c r="AO116" s="75">
        <v>4</v>
      </c>
      <c r="AP116" s="72">
        <v>100</v>
      </c>
      <c r="AQ116" s="73">
        <v>4</v>
      </c>
      <c r="AR116" s="74">
        <v>0.29411764705882354</v>
      </c>
      <c r="AS116" s="71" t="s">
        <v>33</v>
      </c>
      <c r="AT116" s="75">
        <v>4</v>
      </c>
      <c r="AU116" s="72">
        <v>100</v>
      </c>
      <c r="AV116" s="73">
        <v>4</v>
      </c>
      <c r="AW116" s="74">
        <v>0.29411764705882354</v>
      </c>
      <c r="AX116" s="71" t="s">
        <v>33</v>
      </c>
    </row>
    <row r="117" spans="1:50" s="36" customFormat="1" ht="13.5" customHeight="1" x14ac:dyDescent="0.2">
      <c r="A117" s="37" t="s">
        <v>157</v>
      </c>
      <c r="B117" s="101" t="s">
        <v>158</v>
      </c>
      <c r="C117" s="48">
        <v>22697</v>
      </c>
      <c r="D117" s="21">
        <v>113.485</v>
      </c>
      <c r="E117" s="22">
        <v>261</v>
      </c>
      <c r="F117" s="22">
        <v>1</v>
      </c>
      <c r="G117" s="24">
        <v>99.618320610687022</v>
      </c>
      <c r="H117" s="49">
        <v>262</v>
      </c>
      <c r="I117" s="41">
        <v>1.1543375776534344</v>
      </c>
      <c r="J117" s="43" t="s">
        <v>36</v>
      </c>
      <c r="K117" s="26">
        <v>97.881355932203391</v>
      </c>
      <c r="L117" s="42">
        <v>247.66666666666669</v>
      </c>
      <c r="M117" s="24">
        <v>98.346429098421126</v>
      </c>
      <c r="N117" s="43">
        <v>251.83333333333331</v>
      </c>
      <c r="O117" s="41">
        <v>1.1095445800472896</v>
      </c>
      <c r="P117" s="43" t="s">
        <v>36</v>
      </c>
      <c r="Q117" s="28">
        <v>94.380183916336094</v>
      </c>
      <c r="R117" s="46" t="s">
        <v>36</v>
      </c>
      <c r="S117" s="112">
        <v>4.2024130675576199</v>
      </c>
      <c r="T117" s="22">
        <v>248</v>
      </c>
      <c r="U117" s="22">
        <v>4</v>
      </c>
      <c r="V117" s="24">
        <v>98.412698412698404</v>
      </c>
      <c r="W117" s="23">
        <v>252</v>
      </c>
      <c r="X117" s="41">
        <v>1.110278891483456</v>
      </c>
      <c r="Y117" s="45" t="s">
        <v>36</v>
      </c>
      <c r="Z117" s="22">
        <v>244</v>
      </c>
      <c r="AA117" s="24">
        <v>96.825396825396822</v>
      </c>
      <c r="AB117" s="82">
        <v>252</v>
      </c>
      <c r="AC117" s="41">
        <v>1.110278891483456</v>
      </c>
      <c r="AD117" s="45" t="s">
        <v>36</v>
      </c>
      <c r="AE117" s="22">
        <v>250</v>
      </c>
      <c r="AF117" s="24">
        <v>99.601593625498012</v>
      </c>
      <c r="AG117" s="23">
        <v>251</v>
      </c>
      <c r="AH117" s="41">
        <v>1.1058730228664582</v>
      </c>
      <c r="AI117" s="45" t="s">
        <v>36</v>
      </c>
      <c r="AJ117" s="83">
        <v>251</v>
      </c>
      <c r="AK117" s="32">
        <v>99.603174603174608</v>
      </c>
      <c r="AL117" s="33">
        <v>252</v>
      </c>
      <c r="AM117" s="44">
        <v>1.110278891483456</v>
      </c>
      <c r="AN117" s="45" t="s">
        <v>36</v>
      </c>
      <c r="AO117" s="35">
        <v>251</v>
      </c>
      <c r="AP117" s="32">
        <v>100</v>
      </c>
      <c r="AQ117" s="33">
        <v>251</v>
      </c>
      <c r="AR117" s="44">
        <v>1.1058730228664582</v>
      </c>
      <c r="AS117" s="45" t="s">
        <v>36</v>
      </c>
      <c r="AT117" s="35">
        <v>252</v>
      </c>
      <c r="AU117" s="32">
        <v>100</v>
      </c>
      <c r="AV117" s="33">
        <v>252</v>
      </c>
      <c r="AW117" s="44">
        <v>1.110278891483456</v>
      </c>
      <c r="AX117" s="45" t="s">
        <v>36</v>
      </c>
    </row>
    <row r="118" spans="1:50" ht="12" customHeight="1" x14ac:dyDescent="0.2">
      <c r="A118" s="51">
        <v>1</v>
      </c>
      <c r="B118" s="100" t="s">
        <v>159</v>
      </c>
      <c r="C118" s="115">
        <v>8262</v>
      </c>
      <c r="D118" s="54">
        <v>41.31</v>
      </c>
      <c r="E118" s="55">
        <v>6</v>
      </c>
      <c r="F118" s="55">
        <v>0</v>
      </c>
      <c r="G118" s="56">
        <v>100</v>
      </c>
      <c r="H118" s="57">
        <v>6</v>
      </c>
      <c r="I118" s="58">
        <v>7.2621641249092234E-2</v>
      </c>
      <c r="J118" s="59" t="s">
        <v>33</v>
      </c>
      <c r="K118" s="60">
        <v>94.73684210526315</v>
      </c>
      <c r="L118" s="61">
        <v>6</v>
      </c>
      <c r="M118" s="62">
        <v>100</v>
      </c>
      <c r="N118" s="59">
        <v>6</v>
      </c>
      <c r="O118" s="58">
        <v>7.2621641249092234E-2</v>
      </c>
      <c r="P118" s="59" t="s">
        <v>33</v>
      </c>
      <c r="Q118" s="63">
        <v>97.807017543859644</v>
      </c>
      <c r="R118" s="64" t="s">
        <v>33</v>
      </c>
      <c r="S118" s="112">
        <v>2.2421524663677195</v>
      </c>
      <c r="T118" s="55">
        <v>6</v>
      </c>
      <c r="U118" s="66">
        <v>0</v>
      </c>
      <c r="V118" s="56">
        <v>100</v>
      </c>
      <c r="W118" s="89">
        <v>6</v>
      </c>
      <c r="X118" s="58">
        <v>7.2621641249092234E-2</v>
      </c>
      <c r="Y118" s="71" t="s">
        <v>33</v>
      </c>
      <c r="Z118" s="55">
        <v>6</v>
      </c>
      <c r="AA118" s="56">
        <v>100</v>
      </c>
      <c r="AB118" s="68">
        <v>6</v>
      </c>
      <c r="AC118" s="58">
        <v>7.2621641249092234E-2</v>
      </c>
      <c r="AD118" s="71" t="s">
        <v>33</v>
      </c>
      <c r="AE118" s="55">
        <v>6</v>
      </c>
      <c r="AF118" s="56">
        <v>100</v>
      </c>
      <c r="AG118" s="89">
        <v>6</v>
      </c>
      <c r="AH118" s="58">
        <v>7.2621641249092234E-2</v>
      </c>
      <c r="AI118" s="71" t="s">
        <v>33</v>
      </c>
      <c r="AJ118" s="66">
        <v>6</v>
      </c>
      <c r="AK118" s="72">
        <v>100</v>
      </c>
      <c r="AL118" s="73">
        <v>6</v>
      </c>
      <c r="AM118" s="74">
        <v>7.2621641249092234E-2</v>
      </c>
      <c r="AN118" s="71" t="s">
        <v>33</v>
      </c>
      <c r="AO118" s="75">
        <v>6</v>
      </c>
      <c r="AP118" s="72">
        <v>100</v>
      </c>
      <c r="AQ118" s="73">
        <v>6</v>
      </c>
      <c r="AR118" s="74">
        <v>7.2621641249092234E-2</v>
      </c>
      <c r="AS118" s="71" t="s">
        <v>33</v>
      </c>
      <c r="AT118" s="75">
        <v>6</v>
      </c>
      <c r="AU118" s="72">
        <v>100</v>
      </c>
      <c r="AV118" s="73">
        <v>6</v>
      </c>
      <c r="AW118" s="74">
        <v>7.2621641249092234E-2</v>
      </c>
      <c r="AX118" s="71" t="s">
        <v>33</v>
      </c>
    </row>
    <row r="119" spans="1:50" ht="12" customHeight="1" x14ac:dyDescent="0.2">
      <c r="A119" s="51">
        <v>2</v>
      </c>
      <c r="B119" s="100" t="s">
        <v>160</v>
      </c>
      <c r="C119" s="115">
        <v>2280</v>
      </c>
      <c r="D119" s="54">
        <v>11.4</v>
      </c>
      <c r="E119" s="55">
        <v>10</v>
      </c>
      <c r="F119" s="55">
        <v>0</v>
      </c>
      <c r="G119" s="56">
        <v>100</v>
      </c>
      <c r="H119" s="57">
        <v>10</v>
      </c>
      <c r="I119" s="58">
        <v>0.43859649122807015</v>
      </c>
      <c r="J119" s="59" t="s">
        <v>33</v>
      </c>
      <c r="K119" s="60">
        <v>94.117647058823522</v>
      </c>
      <c r="L119" s="61">
        <v>9.6666666666666679</v>
      </c>
      <c r="M119" s="62">
        <v>96.666666666666671</v>
      </c>
      <c r="N119" s="59">
        <v>10</v>
      </c>
      <c r="O119" s="58">
        <v>0.43859649122807015</v>
      </c>
      <c r="P119" s="59" t="s">
        <v>33</v>
      </c>
      <c r="Q119" s="63">
        <v>88.725490196078425</v>
      </c>
      <c r="R119" s="64" t="s">
        <v>36</v>
      </c>
      <c r="S119" s="112">
        <v>8.9502762430939455</v>
      </c>
      <c r="T119" s="55">
        <v>9</v>
      </c>
      <c r="U119" s="66">
        <v>1</v>
      </c>
      <c r="V119" s="56">
        <v>90</v>
      </c>
      <c r="W119" s="89">
        <v>10</v>
      </c>
      <c r="X119" s="58">
        <v>0.43859649122807015</v>
      </c>
      <c r="Y119" s="71" t="s">
        <v>33</v>
      </c>
      <c r="Z119" s="55">
        <v>10</v>
      </c>
      <c r="AA119" s="56">
        <v>100</v>
      </c>
      <c r="AB119" s="68">
        <v>10</v>
      </c>
      <c r="AC119" s="58">
        <v>0.43859649122807015</v>
      </c>
      <c r="AD119" s="71" t="s">
        <v>33</v>
      </c>
      <c r="AE119" s="55">
        <v>10</v>
      </c>
      <c r="AF119" s="56">
        <v>100</v>
      </c>
      <c r="AG119" s="89">
        <v>10</v>
      </c>
      <c r="AH119" s="58">
        <v>0.43859649122807015</v>
      </c>
      <c r="AI119" s="71" t="s">
        <v>33</v>
      </c>
      <c r="AJ119" s="66">
        <v>10</v>
      </c>
      <c r="AK119" s="72">
        <v>100</v>
      </c>
      <c r="AL119" s="73">
        <v>10</v>
      </c>
      <c r="AM119" s="74">
        <v>0.43859649122807015</v>
      </c>
      <c r="AN119" s="71" t="s">
        <v>33</v>
      </c>
      <c r="AO119" s="75">
        <v>10</v>
      </c>
      <c r="AP119" s="72">
        <v>100</v>
      </c>
      <c r="AQ119" s="73">
        <v>10</v>
      </c>
      <c r="AR119" s="74">
        <v>0.43859649122807015</v>
      </c>
      <c r="AS119" s="71" t="s">
        <v>33</v>
      </c>
      <c r="AT119" s="75">
        <v>10</v>
      </c>
      <c r="AU119" s="72">
        <v>100</v>
      </c>
      <c r="AV119" s="73">
        <v>10</v>
      </c>
      <c r="AW119" s="74">
        <v>0.43859649122807015</v>
      </c>
      <c r="AX119" s="71" t="s">
        <v>33</v>
      </c>
    </row>
    <row r="120" spans="1:50" ht="12" customHeight="1" x14ac:dyDescent="0.2">
      <c r="A120" s="51">
        <v>3</v>
      </c>
      <c r="B120" s="100" t="s">
        <v>161</v>
      </c>
      <c r="C120" s="115">
        <v>982</v>
      </c>
      <c r="D120" s="54">
        <v>4.91</v>
      </c>
      <c r="E120" s="55">
        <v>2</v>
      </c>
      <c r="F120" s="55">
        <v>0</v>
      </c>
      <c r="G120" s="56">
        <v>100</v>
      </c>
      <c r="H120" s="57">
        <v>2</v>
      </c>
      <c r="I120" s="58">
        <v>0.2</v>
      </c>
      <c r="J120" s="59" t="s">
        <v>33</v>
      </c>
      <c r="K120" s="60"/>
      <c r="L120" s="61"/>
      <c r="M120" s="62">
        <v>83.3</v>
      </c>
      <c r="N120" s="59">
        <v>2</v>
      </c>
      <c r="O120" s="58">
        <v>0.2</v>
      </c>
      <c r="P120" s="59" t="s">
        <v>33</v>
      </c>
      <c r="Q120" s="63"/>
      <c r="R120" s="64"/>
      <c r="S120" s="112"/>
      <c r="T120" s="55">
        <v>2</v>
      </c>
      <c r="U120" s="66">
        <v>0</v>
      </c>
      <c r="V120" s="56">
        <v>100</v>
      </c>
      <c r="W120" s="89">
        <v>2</v>
      </c>
      <c r="X120" s="58">
        <v>0.20366598778004072</v>
      </c>
      <c r="Y120" s="71" t="s">
        <v>33</v>
      </c>
      <c r="Z120" s="55">
        <v>1</v>
      </c>
      <c r="AA120" s="56">
        <v>50</v>
      </c>
      <c r="AB120" s="68">
        <v>2</v>
      </c>
      <c r="AC120" s="58">
        <v>0.20366598778004072</v>
      </c>
      <c r="AD120" s="71" t="s">
        <v>33</v>
      </c>
      <c r="AE120" s="55">
        <v>2</v>
      </c>
      <c r="AF120" s="56">
        <v>100</v>
      </c>
      <c r="AG120" s="89">
        <v>2</v>
      </c>
      <c r="AH120" s="58">
        <v>0.20366598778004072</v>
      </c>
      <c r="AI120" s="71" t="s">
        <v>33</v>
      </c>
      <c r="AJ120" s="66">
        <v>2</v>
      </c>
      <c r="AK120" s="72">
        <v>100</v>
      </c>
      <c r="AL120" s="73">
        <v>2</v>
      </c>
      <c r="AM120" s="74">
        <v>0.20366598778004072</v>
      </c>
      <c r="AN120" s="71" t="s">
        <v>33</v>
      </c>
      <c r="AO120" s="75">
        <v>2</v>
      </c>
      <c r="AP120" s="72">
        <v>100</v>
      </c>
      <c r="AQ120" s="73">
        <v>2</v>
      </c>
      <c r="AR120" s="74">
        <v>0.20366598778004072</v>
      </c>
      <c r="AS120" s="71" t="s">
        <v>33</v>
      </c>
      <c r="AT120" s="75">
        <v>2</v>
      </c>
      <c r="AU120" s="72">
        <v>100</v>
      </c>
      <c r="AV120" s="73">
        <v>2</v>
      </c>
      <c r="AW120" s="74">
        <v>0.20366598778004072</v>
      </c>
      <c r="AX120" s="71" t="s">
        <v>33</v>
      </c>
    </row>
    <row r="121" spans="1:50" ht="12" customHeight="1" x14ac:dyDescent="0.2">
      <c r="A121" s="51">
        <v>4</v>
      </c>
      <c r="B121" s="100" t="s">
        <v>162</v>
      </c>
      <c r="C121" s="115">
        <v>1244</v>
      </c>
      <c r="D121" s="54">
        <v>6.22</v>
      </c>
      <c r="E121" s="55">
        <v>12</v>
      </c>
      <c r="F121" s="55">
        <v>0</v>
      </c>
      <c r="G121" s="56">
        <v>100</v>
      </c>
      <c r="H121" s="57">
        <v>12</v>
      </c>
      <c r="I121" s="58">
        <v>0.96463022508038598</v>
      </c>
      <c r="J121" s="59" t="s">
        <v>36</v>
      </c>
      <c r="K121" s="60">
        <v>93.333333333333329</v>
      </c>
      <c r="L121" s="61">
        <v>12</v>
      </c>
      <c r="M121" s="62">
        <v>100</v>
      </c>
      <c r="N121" s="59">
        <v>12</v>
      </c>
      <c r="O121" s="58">
        <v>0.96463022508038598</v>
      </c>
      <c r="P121" s="59" t="s">
        <v>36</v>
      </c>
      <c r="Q121" s="63">
        <v>87.777777777777786</v>
      </c>
      <c r="R121" s="64" t="s">
        <v>36</v>
      </c>
      <c r="S121" s="112">
        <v>13.924050632911378</v>
      </c>
      <c r="T121" s="55">
        <v>12</v>
      </c>
      <c r="U121" s="66">
        <v>0</v>
      </c>
      <c r="V121" s="56">
        <v>100</v>
      </c>
      <c r="W121" s="89">
        <v>12</v>
      </c>
      <c r="X121" s="58">
        <v>0.96463022508038598</v>
      </c>
      <c r="Y121" s="71" t="s">
        <v>36</v>
      </c>
      <c r="Z121" s="55">
        <v>12</v>
      </c>
      <c r="AA121" s="56">
        <v>100</v>
      </c>
      <c r="AB121" s="68">
        <v>12</v>
      </c>
      <c r="AC121" s="58">
        <v>0.96463022508038598</v>
      </c>
      <c r="AD121" s="71" t="s">
        <v>36</v>
      </c>
      <c r="AE121" s="55">
        <v>12</v>
      </c>
      <c r="AF121" s="56">
        <v>100</v>
      </c>
      <c r="AG121" s="89">
        <v>12</v>
      </c>
      <c r="AH121" s="58">
        <v>0.96463022508038598</v>
      </c>
      <c r="AI121" s="71" t="s">
        <v>36</v>
      </c>
      <c r="AJ121" s="66">
        <v>12</v>
      </c>
      <c r="AK121" s="72">
        <v>100</v>
      </c>
      <c r="AL121" s="73">
        <v>12</v>
      </c>
      <c r="AM121" s="74">
        <v>0.96463022508038598</v>
      </c>
      <c r="AN121" s="71" t="s">
        <v>36</v>
      </c>
      <c r="AO121" s="75">
        <v>12</v>
      </c>
      <c r="AP121" s="72">
        <v>100</v>
      </c>
      <c r="AQ121" s="73">
        <v>12</v>
      </c>
      <c r="AR121" s="74">
        <v>0.96463022508038598</v>
      </c>
      <c r="AS121" s="71" t="s">
        <v>36</v>
      </c>
      <c r="AT121" s="75">
        <v>12</v>
      </c>
      <c r="AU121" s="72">
        <v>100</v>
      </c>
      <c r="AV121" s="73">
        <v>12</v>
      </c>
      <c r="AW121" s="74">
        <v>0.96463022508038598</v>
      </c>
      <c r="AX121" s="71" t="s">
        <v>36</v>
      </c>
    </row>
    <row r="122" spans="1:50" ht="12" customHeight="1" x14ac:dyDescent="0.2">
      <c r="A122" s="51">
        <v>5</v>
      </c>
      <c r="B122" s="100" t="s">
        <v>163</v>
      </c>
      <c r="C122" s="115">
        <v>1221</v>
      </c>
      <c r="D122" s="54">
        <v>6.1050000000000004</v>
      </c>
      <c r="E122" s="55">
        <v>54</v>
      </c>
      <c r="F122" s="55">
        <v>0</v>
      </c>
      <c r="G122" s="56">
        <v>100</v>
      </c>
      <c r="H122" s="57">
        <v>54</v>
      </c>
      <c r="I122" s="58">
        <v>4.4226044226044223</v>
      </c>
      <c r="J122" s="59" t="s">
        <v>36</v>
      </c>
      <c r="K122" s="60">
        <v>100</v>
      </c>
      <c r="L122" s="61">
        <v>53.666666666666671</v>
      </c>
      <c r="M122" s="62">
        <v>99.382716049382736</v>
      </c>
      <c r="N122" s="59">
        <v>54</v>
      </c>
      <c r="O122" s="58">
        <v>4.4226044226044223</v>
      </c>
      <c r="P122" s="59" t="s">
        <v>36</v>
      </c>
      <c r="Q122" s="63">
        <v>98.774509803921575</v>
      </c>
      <c r="R122" s="64" t="s">
        <v>36</v>
      </c>
      <c r="S122" s="65">
        <v>0.61575222865546397</v>
      </c>
      <c r="T122" s="55">
        <v>53</v>
      </c>
      <c r="U122" s="66">
        <v>1</v>
      </c>
      <c r="V122" s="56">
        <v>98.148148148148152</v>
      </c>
      <c r="W122" s="89">
        <v>54</v>
      </c>
      <c r="X122" s="58">
        <v>4.4226044226044223</v>
      </c>
      <c r="Y122" s="71" t="s">
        <v>36</v>
      </c>
      <c r="Z122" s="55">
        <v>54</v>
      </c>
      <c r="AA122" s="56">
        <v>100</v>
      </c>
      <c r="AB122" s="68">
        <v>54</v>
      </c>
      <c r="AC122" s="58">
        <v>4.4226044226044223</v>
      </c>
      <c r="AD122" s="71" t="s">
        <v>36</v>
      </c>
      <c r="AE122" s="55">
        <v>54</v>
      </c>
      <c r="AF122" s="56">
        <v>100</v>
      </c>
      <c r="AG122" s="89">
        <v>54</v>
      </c>
      <c r="AH122" s="58">
        <v>4.4226044226044223</v>
      </c>
      <c r="AI122" s="71" t="s">
        <v>36</v>
      </c>
      <c r="AJ122" s="66">
        <v>54</v>
      </c>
      <c r="AK122" s="72">
        <v>100</v>
      </c>
      <c r="AL122" s="73">
        <v>54</v>
      </c>
      <c r="AM122" s="74">
        <v>4.4226044226044223</v>
      </c>
      <c r="AN122" s="71" t="s">
        <v>36</v>
      </c>
      <c r="AO122" s="75">
        <v>54</v>
      </c>
      <c r="AP122" s="72">
        <v>100</v>
      </c>
      <c r="AQ122" s="73">
        <v>54</v>
      </c>
      <c r="AR122" s="74">
        <v>4.4226044226044223</v>
      </c>
      <c r="AS122" s="71" t="s">
        <v>36</v>
      </c>
      <c r="AT122" s="75">
        <v>54</v>
      </c>
      <c r="AU122" s="72">
        <v>100</v>
      </c>
      <c r="AV122" s="73">
        <v>54</v>
      </c>
      <c r="AW122" s="74">
        <v>4.4226044226044223</v>
      </c>
      <c r="AX122" s="71" t="s">
        <v>36</v>
      </c>
    </row>
    <row r="123" spans="1:50" ht="12" customHeight="1" x14ac:dyDescent="0.2">
      <c r="A123" s="51">
        <v>6</v>
      </c>
      <c r="B123" s="100" t="s">
        <v>164</v>
      </c>
      <c r="C123" s="115">
        <v>2411</v>
      </c>
      <c r="D123" s="54">
        <v>12.055</v>
      </c>
      <c r="E123" s="55">
        <v>60</v>
      </c>
      <c r="F123" s="55">
        <v>0</v>
      </c>
      <c r="G123" s="56">
        <v>100</v>
      </c>
      <c r="H123" s="57">
        <v>60</v>
      </c>
      <c r="I123" s="58">
        <v>2.4885939444214018</v>
      </c>
      <c r="J123" s="59" t="s">
        <v>36</v>
      </c>
      <c r="K123" s="60">
        <v>100</v>
      </c>
      <c r="L123" s="61">
        <v>60</v>
      </c>
      <c r="M123" s="62">
        <v>100</v>
      </c>
      <c r="N123" s="59">
        <v>60</v>
      </c>
      <c r="O123" s="58">
        <v>2.4885939444214018</v>
      </c>
      <c r="P123" s="59" t="s">
        <v>36</v>
      </c>
      <c r="Q123" s="63">
        <v>98.039215686274503</v>
      </c>
      <c r="R123" s="64" t="s">
        <v>36</v>
      </c>
      <c r="S123" s="65">
        <v>2.0000000000000018</v>
      </c>
      <c r="T123" s="55">
        <v>60</v>
      </c>
      <c r="U123" s="66">
        <v>0</v>
      </c>
      <c r="V123" s="56">
        <v>100</v>
      </c>
      <c r="W123" s="89">
        <v>60</v>
      </c>
      <c r="X123" s="58">
        <v>2.4885939444214018</v>
      </c>
      <c r="Y123" s="71" t="s">
        <v>36</v>
      </c>
      <c r="Z123" s="55">
        <v>60</v>
      </c>
      <c r="AA123" s="56">
        <v>100</v>
      </c>
      <c r="AB123" s="68">
        <v>60</v>
      </c>
      <c r="AC123" s="58">
        <v>2.4885939444214018</v>
      </c>
      <c r="AD123" s="71" t="s">
        <v>36</v>
      </c>
      <c r="AE123" s="55">
        <v>60</v>
      </c>
      <c r="AF123" s="56">
        <v>100</v>
      </c>
      <c r="AG123" s="89">
        <v>60</v>
      </c>
      <c r="AH123" s="58">
        <v>2.4885939444214018</v>
      </c>
      <c r="AI123" s="71" t="s">
        <v>36</v>
      </c>
      <c r="AJ123" s="66">
        <v>60</v>
      </c>
      <c r="AK123" s="72">
        <v>100</v>
      </c>
      <c r="AL123" s="73">
        <v>60</v>
      </c>
      <c r="AM123" s="74">
        <v>2.4885939444214018</v>
      </c>
      <c r="AN123" s="71" t="s">
        <v>36</v>
      </c>
      <c r="AO123" s="75">
        <v>60</v>
      </c>
      <c r="AP123" s="72">
        <v>100</v>
      </c>
      <c r="AQ123" s="73">
        <v>60</v>
      </c>
      <c r="AR123" s="74">
        <v>2.4885939444214018</v>
      </c>
      <c r="AS123" s="71" t="s">
        <v>36</v>
      </c>
      <c r="AT123" s="75">
        <v>60</v>
      </c>
      <c r="AU123" s="72">
        <v>100</v>
      </c>
      <c r="AV123" s="73">
        <v>60</v>
      </c>
      <c r="AW123" s="74">
        <v>2.4885939444214018</v>
      </c>
      <c r="AX123" s="71" t="s">
        <v>36</v>
      </c>
    </row>
    <row r="124" spans="1:50" ht="12" customHeight="1" x14ac:dyDescent="0.2">
      <c r="A124" s="51">
        <v>7</v>
      </c>
      <c r="B124" s="100" t="s">
        <v>165</v>
      </c>
      <c r="C124" s="115">
        <v>2105</v>
      </c>
      <c r="D124" s="54">
        <v>10.525</v>
      </c>
      <c r="E124" s="55">
        <v>14</v>
      </c>
      <c r="F124" s="55">
        <v>0</v>
      </c>
      <c r="G124" s="56">
        <v>100</v>
      </c>
      <c r="H124" s="57">
        <v>14</v>
      </c>
      <c r="I124" s="58">
        <v>0.66508313539192399</v>
      </c>
      <c r="J124" s="59" t="s">
        <v>36</v>
      </c>
      <c r="K124" s="60">
        <v>100</v>
      </c>
      <c r="L124" s="61">
        <v>14</v>
      </c>
      <c r="M124" s="62">
        <v>100</v>
      </c>
      <c r="N124" s="59">
        <v>14</v>
      </c>
      <c r="O124" s="58">
        <v>0.66508313539192399</v>
      </c>
      <c r="P124" s="59" t="s">
        <v>36</v>
      </c>
      <c r="Q124" s="63">
        <v>94.444444444444457</v>
      </c>
      <c r="R124" s="64" t="s">
        <v>33</v>
      </c>
      <c r="S124" s="65">
        <v>5.8823529411764497</v>
      </c>
      <c r="T124" s="55">
        <v>14</v>
      </c>
      <c r="U124" s="66">
        <v>0</v>
      </c>
      <c r="V124" s="56">
        <v>100</v>
      </c>
      <c r="W124" s="89">
        <v>14</v>
      </c>
      <c r="X124" s="58">
        <v>0.66508313539192399</v>
      </c>
      <c r="Y124" s="71" t="s">
        <v>36</v>
      </c>
      <c r="Z124" s="55">
        <v>14</v>
      </c>
      <c r="AA124" s="56">
        <v>100</v>
      </c>
      <c r="AB124" s="68">
        <v>14</v>
      </c>
      <c r="AC124" s="58">
        <v>0.66508313539192399</v>
      </c>
      <c r="AD124" s="71" t="s">
        <v>36</v>
      </c>
      <c r="AE124" s="55">
        <v>14</v>
      </c>
      <c r="AF124" s="56">
        <v>100</v>
      </c>
      <c r="AG124" s="89">
        <v>14</v>
      </c>
      <c r="AH124" s="58">
        <v>0.66508313539192399</v>
      </c>
      <c r="AI124" s="71" t="s">
        <v>36</v>
      </c>
      <c r="AJ124" s="66">
        <v>14</v>
      </c>
      <c r="AK124" s="72">
        <v>100</v>
      </c>
      <c r="AL124" s="73">
        <v>14</v>
      </c>
      <c r="AM124" s="74">
        <v>0.66508313539192399</v>
      </c>
      <c r="AN124" s="71" t="s">
        <v>36</v>
      </c>
      <c r="AO124" s="75">
        <v>14</v>
      </c>
      <c r="AP124" s="72">
        <v>100</v>
      </c>
      <c r="AQ124" s="73">
        <v>14</v>
      </c>
      <c r="AR124" s="74">
        <v>0.66508313539192399</v>
      </c>
      <c r="AS124" s="71" t="s">
        <v>36</v>
      </c>
      <c r="AT124" s="75">
        <v>14</v>
      </c>
      <c r="AU124" s="72">
        <v>100</v>
      </c>
      <c r="AV124" s="73">
        <v>14</v>
      </c>
      <c r="AW124" s="74">
        <v>0.66508313539192399</v>
      </c>
      <c r="AX124" s="71" t="s">
        <v>36</v>
      </c>
    </row>
    <row r="125" spans="1:50" ht="12" customHeight="1" x14ac:dyDescent="0.2">
      <c r="A125" s="51">
        <v>8</v>
      </c>
      <c r="B125" s="100" t="s">
        <v>166</v>
      </c>
      <c r="C125" s="115">
        <v>1712</v>
      </c>
      <c r="D125" s="54">
        <v>8.56</v>
      </c>
      <c r="E125" s="55">
        <v>5</v>
      </c>
      <c r="F125" s="55">
        <v>0</v>
      </c>
      <c r="G125" s="56">
        <v>100</v>
      </c>
      <c r="H125" s="57">
        <v>5</v>
      </c>
      <c r="I125" s="58">
        <v>0.29205607476635514</v>
      </c>
      <c r="J125" s="59" t="s">
        <v>33</v>
      </c>
      <c r="K125" s="60">
        <v>80</v>
      </c>
      <c r="L125" s="61">
        <v>4</v>
      </c>
      <c r="M125" s="62">
        <v>80</v>
      </c>
      <c r="N125" s="59">
        <v>5</v>
      </c>
      <c r="O125" s="58">
        <v>0.29205607476635514</v>
      </c>
      <c r="P125" s="59" t="s">
        <v>33</v>
      </c>
      <c r="Q125" s="63">
        <v>78.333333333333343</v>
      </c>
      <c r="R125" s="64" t="s">
        <v>33</v>
      </c>
      <c r="S125" s="65">
        <v>2.1276595744680771</v>
      </c>
      <c r="T125" s="55">
        <v>5</v>
      </c>
      <c r="U125" s="66">
        <v>0</v>
      </c>
      <c r="V125" s="56">
        <v>100</v>
      </c>
      <c r="W125" s="89">
        <v>5</v>
      </c>
      <c r="X125" s="58">
        <v>0.29205607476635514</v>
      </c>
      <c r="Y125" s="71" t="s">
        <v>33</v>
      </c>
      <c r="Z125" s="55">
        <v>2</v>
      </c>
      <c r="AA125" s="56">
        <v>40</v>
      </c>
      <c r="AB125" s="68">
        <v>5</v>
      </c>
      <c r="AC125" s="58">
        <v>0.29205607476635514</v>
      </c>
      <c r="AD125" s="71" t="s">
        <v>33</v>
      </c>
      <c r="AE125" s="55">
        <v>5</v>
      </c>
      <c r="AF125" s="56">
        <v>100</v>
      </c>
      <c r="AG125" s="89">
        <v>5</v>
      </c>
      <c r="AH125" s="58">
        <v>0.29205607476635514</v>
      </c>
      <c r="AI125" s="71" t="s">
        <v>33</v>
      </c>
      <c r="AJ125" s="66">
        <v>5</v>
      </c>
      <c r="AK125" s="72">
        <v>100</v>
      </c>
      <c r="AL125" s="73">
        <v>5</v>
      </c>
      <c r="AM125" s="74">
        <v>0.29205607476635514</v>
      </c>
      <c r="AN125" s="71" t="s">
        <v>33</v>
      </c>
      <c r="AO125" s="75">
        <v>5</v>
      </c>
      <c r="AP125" s="72">
        <v>100</v>
      </c>
      <c r="AQ125" s="73">
        <v>5</v>
      </c>
      <c r="AR125" s="74">
        <v>0.29205607476635514</v>
      </c>
      <c r="AS125" s="71" t="s">
        <v>33</v>
      </c>
      <c r="AT125" s="75">
        <v>5</v>
      </c>
      <c r="AU125" s="72">
        <v>100</v>
      </c>
      <c r="AV125" s="73">
        <v>5</v>
      </c>
      <c r="AW125" s="74">
        <v>0.29205607476635514</v>
      </c>
      <c r="AX125" s="71" t="s">
        <v>33</v>
      </c>
    </row>
    <row r="126" spans="1:50" ht="12" customHeight="1" x14ac:dyDescent="0.2">
      <c r="A126" s="51">
        <v>9</v>
      </c>
      <c r="B126" s="100" t="s">
        <v>167</v>
      </c>
      <c r="C126" s="115">
        <v>2480</v>
      </c>
      <c r="D126" s="54">
        <v>12.4</v>
      </c>
      <c r="E126" s="55">
        <v>17</v>
      </c>
      <c r="F126" s="55">
        <v>0</v>
      </c>
      <c r="G126" s="56">
        <v>100</v>
      </c>
      <c r="H126" s="57">
        <v>17</v>
      </c>
      <c r="I126" s="58">
        <v>0.68548387096774199</v>
      </c>
      <c r="J126" s="59" t="s">
        <v>36</v>
      </c>
      <c r="K126" s="60">
        <v>100</v>
      </c>
      <c r="L126" s="61">
        <v>16.166666666666668</v>
      </c>
      <c r="M126" s="62">
        <v>96.078431372549034</v>
      </c>
      <c r="N126" s="59">
        <v>16.833333333333336</v>
      </c>
      <c r="O126" s="58">
        <v>0.67876344086021512</v>
      </c>
      <c r="P126" s="59" t="s">
        <v>36</v>
      </c>
      <c r="Q126" s="63">
        <v>87.878787878787875</v>
      </c>
      <c r="R126" s="64" t="s">
        <v>33</v>
      </c>
      <c r="S126" s="65">
        <v>9.3306288032454674</v>
      </c>
      <c r="T126" s="55">
        <v>17</v>
      </c>
      <c r="U126" s="66">
        <v>0</v>
      </c>
      <c r="V126" s="56">
        <v>100</v>
      </c>
      <c r="W126" s="89">
        <v>17</v>
      </c>
      <c r="X126" s="58">
        <v>0.68548387096774199</v>
      </c>
      <c r="Y126" s="71" t="s">
        <v>36</v>
      </c>
      <c r="Z126" s="55">
        <v>15</v>
      </c>
      <c r="AA126" s="56">
        <v>88.235294117647058</v>
      </c>
      <c r="AB126" s="68">
        <v>17</v>
      </c>
      <c r="AC126" s="58">
        <v>0.68548387096774199</v>
      </c>
      <c r="AD126" s="71" t="s">
        <v>36</v>
      </c>
      <c r="AE126" s="55">
        <v>16</v>
      </c>
      <c r="AF126" s="56">
        <v>100</v>
      </c>
      <c r="AG126" s="89">
        <v>16</v>
      </c>
      <c r="AH126" s="58">
        <v>0.64516129032258063</v>
      </c>
      <c r="AI126" s="71" t="s">
        <v>36</v>
      </c>
      <c r="AJ126" s="66">
        <v>17</v>
      </c>
      <c r="AK126" s="72">
        <v>100</v>
      </c>
      <c r="AL126" s="73">
        <v>17</v>
      </c>
      <c r="AM126" s="74">
        <v>0.68548387096774199</v>
      </c>
      <c r="AN126" s="71" t="s">
        <v>36</v>
      </c>
      <c r="AO126" s="75">
        <v>16</v>
      </c>
      <c r="AP126" s="72">
        <v>100</v>
      </c>
      <c r="AQ126" s="73">
        <v>16</v>
      </c>
      <c r="AR126" s="74">
        <v>0.64516129032258063</v>
      </c>
      <c r="AS126" s="71" t="s">
        <v>36</v>
      </c>
      <c r="AT126" s="75">
        <v>17</v>
      </c>
      <c r="AU126" s="72">
        <v>100</v>
      </c>
      <c r="AV126" s="73">
        <v>17</v>
      </c>
      <c r="AW126" s="74">
        <v>0.68548387096774199</v>
      </c>
      <c r="AX126" s="71" t="s">
        <v>36</v>
      </c>
    </row>
    <row r="127" spans="1:50" s="36" customFormat="1" ht="12" customHeight="1" x14ac:dyDescent="0.2">
      <c r="A127" s="37" t="s">
        <v>168</v>
      </c>
      <c r="B127" s="101" t="s">
        <v>169</v>
      </c>
      <c r="C127" s="48">
        <v>27846</v>
      </c>
      <c r="D127" s="21">
        <v>139.22999999999999</v>
      </c>
      <c r="E127" s="22">
        <v>221</v>
      </c>
      <c r="F127" s="22">
        <v>1</v>
      </c>
      <c r="G127" s="24">
        <v>99.549549549549553</v>
      </c>
      <c r="H127" s="49">
        <v>222</v>
      </c>
      <c r="I127" s="41">
        <v>0.79724197371256189</v>
      </c>
      <c r="J127" s="43" t="s">
        <v>36</v>
      </c>
      <c r="K127" s="26">
        <v>98.013245033112582</v>
      </c>
      <c r="L127" s="42">
        <v>199.08333333333331</v>
      </c>
      <c r="M127" s="24">
        <v>90.012610779129716</v>
      </c>
      <c r="N127" s="43">
        <v>221.16666666666669</v>
      </c>
      <c r="O127" s="41">
        <v>0.79424932366108836</v>
      </c>
      <c r="P127" s="43" t="s">
        <v>36</v>
      </c>
      <c r="Q127" s="28">
        <v>86.051089543340368</v>
      </c>
      <c r="R127" s="46" t="s">
        <v>36</v>
      </c>
      <c r="S127" s="112">
        <v>4.6036851558911351</v>
      </c>
      <c r="T127" s="22">
        <v>213</v>
      </c>
      <c r="U127" s="22">
        <v>9</v>
      </c>
      <c r="V127" s="24">
        <v>95.945945945945937</v>
      </c>
      <c r="W127" s="23">
        <v>222</v>
      </c>
      <c r="X127" s="41">
        <v>0.79724197371256189</v>
      </c>
      <c r="Y127" s="45" t="s">
        <v>36</v>
      </c>
      <c r="Z127" s="22">
        <v>170</v>
      </c>
      <c r="AA127" s="24">
        <v>76.923076923076934</v>
      </c>
      <c r="AB127" s="82">
        <v>221</v>
      </c>
      <c r="AC127" s="41">
        <v>0.79365079365079361</v>
      </c>
      <c r="AD127" s="45" t="s">
        <v>36</v>
      </c>
      <c r="AE127" s="22">
        <v>213</v>
      </c>
      <c r="AF127" s="24">
        <v>95.945945945945937</v>
      </c>
      <c r="AG127" s="23">
        <v>222</v>
      </c>
      <c r="AH127" s="41">
        <v>0.79724197371256189</v>
      </c>
      <c r="AI127" s="45" t="s">
        <v>36</v>
      </c>
      <c r="AJ127" s="83">
        <v>217</v>
      </c>
      <c r="AK127" s="32">
        <v>99.086757990867582</v>
      </c>
      <c r="AL127" s="33">
        <v>219</v>
      </c>
      <c r="AM127" s="44">
        <v>0.78646843352725704</v>
      </c>
      <c r="AN127" s="45" t="s">
        <v>36</v>
      </c>
      <c r="AO127" s="35">
        <v>218</v>
      </c>
      <c r="AP127" s="32">
        <v>98.642533936651589</v>
      </c>
      <c r="AQ127" s="33">
        <v>221</v>
      </c>
      <c r="AR127" s="44">
        <v>0.79365079365079361</v>
      </c>
      <c r="AS127" s="45" t="s">
        <v>36</v>
      </c>
      <c r="AT127" s="35">
        <v>209</v>
      </c>
      <c r="AU127" s="32">
        <v>95</v>
      </c>
      <c r="AV127" s="33">
        <v>220</v>
      </c>
      <c r="AW127" s="44">
        <v>0.79005961358902532</v>
      </c>
      <c r="AX127" s="45" t="s">
        <v>36</v>
      </c>
    </row>
    <row r="128" spans="1:50" ht="12" customHeight="1" x14ac:dyDescent="0.2">
      <c r="A128" s="51">
        <v>1</v>
      </c>
      <c r="B128" s="100" t="s">
        <v>170</v>
      </c>
      <c r="C128" s="96">
        <v>11617</v>
      </c>
      <c r="D128" s="54">
        <v>58.085000000000001</v>
      </c>
      <c r="E128" s="55">
        <v>22</v>
      </c>
      <c r="F128" s="55">
        <v>1</v>
      </c>
      <c r="G128" s="56">
        <v>95.652173913043484</v>
      </c>
      <c r="H128" s="57">
        <v>23</v>
      </c>
      <c r="I128" s="58">
        <v>0.19798571059653955</v>
      </c>
      <c r="J128" s="59" t="s">
        <v>33</v>
      </c>
      <c r="K128" s="60">
        <v>93.333333333333329</v>
      </c>
      <c r="L128" s="61">
        <v>20</v>
      </c>
      <c r="M128" s="62">
        <v>86.956521739130437</v>
      </c>
      <c r="N128" s="59">
        <v>23</v>
      </c>
      <c r="O128" s="58">
        <v>0.19798571059653955</v>
      </c>
      <c r="P128" s="59" t="s">
        <v>33</v>
      </c>
      <c r="Q128" s="63">
        <v>92.777777777777771</v>
      </c>
      <c r="R128" s="64" t="s">
        <v>33</v>
      </c>
      <c r="S128" s="112">
        <v>-6.2744077063264676</v>
      </c>
      <c r="T128" s="66">
        <v>21</v>
      </c>
      <c r="U128" s="66">
        <v>2</v>
      </c>
      <c r="V128" s="56">
        <v>91.304347826086953</v>
      </c>
      <c r="W128" s="89">
        <v>23</v>
      </c>
      <c r="X128" s="58">
        <v>0.19798571059653955</v>
      </c>
      <c r="Y128" s="71" t="s">
        <v>33</v>
      </c>
      <c r="Z128" s="55">
        <v>17</v>
      </c>
      <c r="AA128" s="56">
        <v>73.91304347826086</v>
      </c>
      <c r="AB128" s="68">
        <v>23</v>
      </c>
      <c r="AC128" s="58">
        <v>0.19798571059653955</v>
      </c>
      <c r="AD128" s="71" t="s">
        <v>33</v>
      </c>
      <c r="AE128" s="55">
        <v>20</v>
      </c>
      <c r="AF128" s="56">
        <v>86.956521739130437</v>
      </c>
      <c r="AG128" s="89">
        <v>23</v>
      </c>
      <c r="AH128" s="58">
        <v>0.19798571059653955</v>
      </c>
      <c r="AI128" s="71" t="s">
        <v>33</v>
      </c>
      <c r="AJ128" s="66">
        <v>23</v>
      </c>
      <c r="AK128" s="72">
        <v>100</v>
      </c>
      <c r="AL128" s="73">
        <v>23</v>
      </c>
      <c r="AM128" s="74">
        <v>0.19798571059653955</v>
      </c>
      <c r="AN128" s="71" t="s">
        <v>33</v>
      </c>
      <c r="AO128" s="75">
        <v>22</v>
      </c>
      <c r="AP128" s="72">
        <v>95.652173913043484</v>
      </c>
      <c r="AQ128" s="73">
        <v>23</v>
      </c>
      <c r="AR128" s="74">
        <v>0.19798571059653955</v>
      </c>
      <c r="AS128" s="71" t="s">
        <v>33</v>
      </c>
      <c r="AT128" s="75">
        <v>23</v>
      </c>
      <c r="AU128" s="72">
        <v>100</v>
      </c>
      <c r="AV128" s="73">
        <v>23</v>
      </c>
      <c r="AW128" s="74">
        <v>0.19798571059653955</v>
      </c>
      <c r="AX128" s="71" t="s">
        <v>33</v>
      </c>
    </row>
    <row r="129" spans="1:50" ht="12" customHeight="1" x14ac:dyDescent="0.2">
      <c r="A129" s="51">
        <v>2</v>
      </c>
      <c r="B129" s="100" t="s">
        <v>171</v>
      </c>
      <c r="C129" s="96">
        <v>1740</v>
      </c>
      <c r="D129" s="54">
        <v>8.6999999999999993</v>
      </c>
      <c r="E129" s="55">
        <v>23</v>
      </c>
      <c r="F129" s="55">
        <v>0</v>
      </c>
      <c r="G129" s="56">
        <v>100</v>
      </c>
      <c r="H129" s="57">
        <v>23</v>
      </c>
      <c r="I129" s="58">
        <v>1.3218390804597702</v>
      </c>
      <c r="J129" s="59" t="s">
        <v>36</v>
      </c>
      <c r="K129" s="60">
        <v>90.909090909090907</v>
      </c>
      <c r="L129" s="61">
        <v>19.5</v>
      </c>
      <c r="M129" s="62">
        <v>84.782608695652186</v>
      </c>
      <c r="N129" s="59">
        <v>23</v>
      </c>
      <c r="O129" s="58">
        <v>1.3218390804597702</v>
      </c>
      <c r="P129" s="59" t="s">
        <v>36</v>
      </c>
      <c r="Q129" s="63">
        <v>62.878787878787875</v>
      </c>
      <c r="R129" s="64" t="s">
        <v>36</v>
      </c>
      <c r="S129" s="112">
        <v>34.834992142483003</v>
      </c>
      <c r="T129" s="66">
        <v>23</v>
      </c>
      <c r="U129" s="66">
        <v>0</v>
      </c>
      <c r="V129" s="56">
        <v>100</v>
      </c>
      <c r="W129" s="89">
        <v>23</v>
      </c>
      <c r="X129" s="58">
        <v>1.3218390804597702</v>
      </c>
      <c r="Y129" s="71" t="s">
        <v>36</v>
      </c>
      <c r="Z129" s="55">
        <v>14</v>
      </c>
      <c r="AA129" s="56">
        <v>60.869565217391312</v>
      </c>
      <c r="AB129" s="68">
        <v>23</v>
      </c>
      <c r="AC129" s="58">
        <v>1.3218390804597702</v>
      </c>
      <c r="AD129" s="71" t="s">
        <v>36</v>
      </c>
      <c r="AE129" s="55">
        <v>23</v>
      </c>
      <c r="AF129" s="56">
        <v>100</v>
      </c>
      <c r="AG129" s="89">
        <v>23</v>
      </c>
      <c r="AH129" s="58">
        <v>1.3218390804597702</v>
      </c>
      <c r="AI129" s="71" t="s">
        <v>36</v>
      </c>
      <c r="AJ129" s="66">
        <v>23</v>
      </c>
      <c r="AK129" s="72">
        <v>100</v>
      </c>
      <c r="AL129" s="73">
        <v>23</v>
      </c>
      <c r="AM129" s="74">
        <v>1.3218390804597702</v>
      </c>
      <c r="AN129" s="71" t="s">
        <v>36</v>
      </c>
      <c r="AO129" s="75">
        <v>23</v>
      </c>
      <c r="AP129" s="72">
        <v>100</v>
      </c>
      <c r="AQ129" s="73">
        <v>23</v>
      </c>
      <c r="AR129" s="74">
        <v>1.3218390804597702</v>
      </c>
      <c r="AS129" s="71" t="s">
        <v>36</v>
      </c>
      <c r="AT129" s="75">
        <v>17</v>
      </c>
      <c r="AU129" s="72">
        <v>73.91304347826086</v>
      </c>
      <c r="AV129" s="73">
        <v>23</v>
      </c>
      <c r="AW129" s="74">
        <v>1.3218390804597702</v>
      </c>
      <c r="AX129" s="71" t="s">
        <v>36</v>
      </c>
    </row>
    <row r="130" spans="1:50" ht="12" customHeight="1" x14ac:dyDescent="0.2">
      <c r="A130" s="51">
        <v>3</v>
      </c>
      <c r="B130" s="100" t="s">
        <v>172</v>
      </c>
      <c r="C130" s="96">
        <v>1620</v>
      </c>
      <c r="D130" s="54">
        <v>8.1</v>
      </c>
      <c r="E130" s="55">
        <v>10</v>
      </c>
      <c r="F130" s="55">
        <v>0</v>
      </c>
      <c r="G130" s="56">
        <v>100</v>
      </c>
      <c r="H130" s="57">
        <v>10</v>
      </c>
      <c r="I130" s="58">
        <v>0.61728395061728392</v>
      </c>
      <c r="J130" s="59" t="s">
        <v>36</v>
      </c>
      <c r="K130" s="60">
        <v>100</v>
      </c>
      <c r="L130" s="61">
        <v>9.5833333333333339</v>
      </c>
      <c r="M130" s="62">
        <v>96.666666666666671</v>
      </c>
      <c r="N130" s="59">
        <v>9.9166666666666679</v>
      </c>
      <c r="O130" s="58">
        <v>0.61213991769547338</v>
      </c>
      <c r="P130" s="59" t="s">
        <v>36</v>
      </c>
      <c r="Q130" s="63">
        <v>70.833333333333343</v>
      </c>
      <c r="R130" s="64" t="s">
        <v>33</v>
      </c>
      <c r="S130" s="112">
        <v>36.470588235294102</v>
      </c>
      <c r="T130" s="66">
        <v>9</v>
      </c>
      <c r="U130" s="66">
        <v>1</v>
      </c>
      <c r="V130" s="56">
        <v>90</v>
      </c>
      <c r="W130" s="89">
        <v>10</v>
      </c>
      <c r="X130" s="58">
        <v>0.61728395061728392</v>
      </c>
      <c r="Y130" s="71" t="s">
        <v>36</v>
      </c>
      <c r="Z130" s="55">
        <v>10</v>
      </c>
      <c r="AA130" s="116">
        <v>100</v>
      </c>
      <c r="AB130" s="68">
        <v>10</v>
      </c>
      <c r="AC130" s="58">
        <v>0.61728395061728392</v>
      </c>
      <c r="AD130" s="71" t="s">
        <v>36</v>
      </c>
      <c r="AE130" s="55">
        <v>10</v>
      </c>
      <c r="AF130" s="56">
        <v>100</v>
      </c>
      <c r="AG130" s="89">
        <v>10</v>
      </c>
      <c r="AH130" s="58">
        <v>0.61728395061728392</v>
      </c>
      <c r="AI130" s="71" t="s">
        <v>36</v>
      </c>
      <c r="AJ130" s="66">
        <v>9</v>
      </c>
      <c r="AK130" s="72">
        <v>100</v>
      </c>
      <c r="AL130" s="73">
        <v>9</v>
      </c>
      <c r="AM130" s="74">
        <v>0.55555555555555558</v>
      </c>
      <c r="AN130" s="71" t="s">
        <v>36</v>
      </c>
      <c r="AO130" s="75">
        <v>10</v>
      </c>
      <c r="AP130" s="72">
        <v>100</v>
      </c>
      <c r="AQ130" s="73">
        <v>10</v>
      </c>
      <c r="AR130" s="74">
        <v>0.61728395061728392</v>
      </c>
      <c r="AS130" s="71" t="s">
        <v>36</v>
      </c>
      <c r="AT130" s="75">
        <v>10</v>
      </c>
      <c r="AU130" s="72">
        <v>100</v>
      </c>
      <c r="AV130" s="73">
        <v>10</v>
      </c>
      <c r="AW130" s="74">
        <v>0.61728395061728392</v>
      </c>
      <c r="AX130" s="71" t="s">
        <v>36</v>
      </c>
    </row>
    <row r="131" spans="1:50" ht="12" customHeight="1" x14ac:dyDescent="0.2">
      <c r="A131" s="51">
        <v>4</v>
      </c>
      <c r="B131" s="100" t="s">
        <v>173</v>
      </c>
      <c r="C131" s="96">
        <v>3135</v>
      </c>
      <c r="D131" s="54">
        <v>15.675000000000001</v>
      </c>
      <c r="E131" s="55">
        <v>34</v>
      </c>
      <c r="F131" s="55">
        <v>0</v>
      </c>
      <c r="G131" s="56">
        <v>100</v>
      </c>
      <c r="H131" s="57">
        <v>34</v>
      </c>
      <c r="I131" s="58">
        <v>1.0845295055821371</v>
      </c>
      <c r="J131" s="59" t="s">
        <v>36</v>
      </c>
      <c r="K131" s="60">
        <v>100</v>
      </c>
      <c r="L131" s="61">
        <v>32.916666666666664</v>
      </c>
      <c r="M131" s="62">
        <v>98.98989898989899</v>
      </c>
      <c r="N131" s="59">
        <v>33.25</v>
      </c>
      <c r="O131" s="58">
        <v>1.0606060606060608</v>
      </c>
      <c r="P131" s="59" t="s">
        <v>36</v>
      </c>
      <c r="Q131" s="63">
        <v>98.245614035087726</v>
      </c>
      <c r="R131" s="64" t="s">
        <v>36</v>
      </c>
      <c r="S131" s="112">
        <v>0.7575757575757569</v>
      </c>
      <c r="T131" s="66">
        <v>34</v>
      </c>
      <c r="U131" s="66">
        <v>0</v>
      </c>
      <c r="V131" s="56">
        <v>100</v>
      </c>
      <c r="W131" s="89">
        <v>34</v>
      </c>
      <c r="X131" s="58">
        <v>1.0845295055821371</v>
      </c>
      <c r="Y131" s="71" t="s">
        <v>36</v>
      </c>
      <c r="Z131" s="55">
        <v>32</v>
      </c>
      <c r="AA131" s="116">
        <v>96.969696969696969</v>
      </c>
      <c r="AB131" s="68">
        <v>33</v>
      </c>
      <c r="AC131" s="58">
        <v>1.0526315789473684</v>
      </c>
      <c r="AD131" s="71" t="s">
        <v>36</v>
      </c>
      <c r="AE131" s="55">
        <v>34</v>
      </c>
      <c r="AF131" s="56">
        <v>100</v>
      </c>
      <c r="AG131" s="89">
        <v>34</v>
      </c>
      <c r="AH131" s="58">
        <v>1.0845295055821371</v>
      </c>
      <c r="AI131" s="71" t="s">
        <v>36</v>
      </c>
      <c r="AJ131" s="66">
        <v>32</v>
      </c>
      <c r="AK131" s="72">
        <v>100</v>
      </c>
      <c r="AL131" s="73">
        <v>32</v>
      </c>
      <c r="AM131" s="74">
        <v>1.0207336523125996</v>
      </c>
      <c r="AN131" s="71" t="s">
        <v>36</v>
      </c>
      <c r="AO131" s="75">
        <v>33</v>
      </c>
      <c r="AP131" s="72">
        <v>100</v>
      </c>
      <c r="AQ131" s="73">
        <v>33</v>
      </c>
      <c r="AR131" s="74">
        <v>1.0526315789473684</v>
      </c>
      <c r="AS131" s="71" t="s">
        <v>36</v>
      </c>
      <c r="AT131" s="75">
        <v>32</v>
      </c>
      <c r="AU131" s="72">
        <v>100</v>
      </c>
      <c r="AV131" s="73">
        <v>32</v>
      </c>
      <c r="AW131" s="74">
        <v>1.0207336523125996</v>
      </c>
      <c r="AX131" s="71" t="s">
        <v>36</v>
      </c>
    </row>
    <row r="132" spans="1:50" ht="12" customHeight="1" x14ac:dyDescent="0.2">
      <c r="A132" s="51">
        <v>5</v>
      </c>
      <c r="B132" s="100" t="s">
        <v>174</v>
      </c>
      <c r="C132" s="96">
        <v>3076</v>
      </c>
      <c r="D132" s="54">
        <v>15.38</v>
      </c>
      <c r="E132" s="55">
        <v>31</v>
      </c>
      <c r="F132" s="55">
        <v>0</v>
      </c>
      <c r="G132" s="56">
        <v>100</v>
      </c>
      <c r="H132" s="57">
        <v>31</v>
      </c>
      <c r="I132" s="58">
        <v>1.0078023407022108</v>
      </c>
      <c r="J132" s="59" t="s">
        <v>36</v>
      </c>
      <c r="K132" s="60">
        <v>100</v>
      </c>
      <c r="L132" s="61">
        <v>24</v>
      </c>
      <c r="M132" s="62">
        <v>77.41935483870968</v>
      </c>
      <c r="N132" s="59">
        <v>31</v>
      </c>
      <c r="O132" s="58">
        <v>1.0078023407022108</v>
      </c>
      <c r="P132" s="59" t="s">
        <v>36</v>
      </c>
      <c r="Q132" s="63">
        <v>33.333333333333336</v>
      </c>
      <c r="R132" s="64" t="s">
        <v>33</v>
      </c>
      <c r="S132" s="112">
        <v>132.258064516129</v>
      </c>
      <c r="T132" s="66">
        <v>28</v>
      </c>
      <c r="U132" s="66">
        <v>3</v>
      </c>
      <c r="V132" s="56">
        <v>90.322580645161281</v>
      </c>
      <c r="W132" s="89">
        <v>31</v>
      </c>
      <c r="X132" s="58">
        <v>1.0078023407022108</v>
      </c>
      <c r="Y132" s="71" t="s">
        <v>36</v>
      </c>
      <c r="Z132" s="55">
        <v>13</v>
      </c>
      <c r="AA132" s="116">
        <v>41.935483870967744</v>
      </c>
      <c r="AB132" s="68">
        <v>31</v>
      </c>
      <c r="AC132" s="58">
        <v>1.0078023407022108</v>
      </c>
      <c r="AD132" s="71" t="s">
        <v>36</v>
      </c>
      <c r="AE132" s="55">
        <v>31</v>
      </c>
      <c r="AF132" s="56">
        <v>100</v>
      </c>
      <c r="AG132" s="89">
        <v>31</v>
      </c>
      <c r="AH132" s="58">
        <v>1.0078023407022108</v>
      </c>
      <c r="AI132" s="71" t="s">
        <v>36</v>
      </c>
      <c r="AJ132" s="66">
        <v>31</v>
      </c>
      <c r="AK132" s="72">
        <v>100</v>
      </c>
      <c r="AL132" s="73">
        <v>31</v>
      </c>
      <c r="AM132" s="74">
        <v>1.0078023407022108</v>
      </c>
      <c r="AN132" s="71" t="s">
        <v>36</v>
      </c>
      <c r="AO132" s="75">
        <v>31</v>
      </c>
      <c r="AP132" s="72">
        <v>100</v>
      </c>
      <c r="AQ132" s="73">
        <v>31</v>
      </c>
      <c r="AR132" s="74">
        <v>1.0078023407022108</v>
      </c>
      <c r="AS132" s="71" t="s">
        <v>36</v>
      </c>
      <c r="AT132" s="75">
        <v>31</v>
      </c>
      <c r="AU132" s="72">
        <v>100</v>
      </c>
      <c r="AV132" s="73">
        <v>31</v>
      </c>
      <c r="AW132" s="74">
        <v>1.0078023407022108</v>
      </c>
      <c r="AX132" s="71" t="s">
        <v>36</v>
      </c>
    </row>
    <row r="133" spans="1:50" ht="12" customHeight="1" x14ac:dyDescent="0.2">
      <c r="A133" s="51">
        <v>6</v>
      </c>
      <c r="B133" s="100" t="s">
        <v>175</v>
      </c>
      <c r="C133" s="96">
        <v>1043</v>
      </c>
      <c r="D133" s="54">
        <v>5.2149999999999999</v>
      </c>
      <c r="E133" s="55">
        <v>12</v>
      </c>
      <c r="F133" s="55">
        <v>0</v>
      </c>
      <c r="G133" s="56">
        <v>100</v>
      </c>
      <c r="H133" s="57">
        <v>12</v>
      </c>
      <c r="I133" s="58">
        <v>1.1505273250239694</v>
      </c>
      <c r="J133" s="59" t="s">
        <v>36</v>
      </c>
      <c r="K133" s="60">
        <v>88.888888888888886</v>
      </c>
      <c r="L133" s="61">
        <v>10.666666666666666</v>
      </c>
      <c r="M133" s="62">
        <v>88.888888888888886</v>
      </c>
      <c r="N133" s="59">
        <v>12</v>
      </c>
      <c r="O133" s="58">
        <v>1.1505273250239694</v>
      </c>
      <c r="P133" s="59" t="s">
        <v>36</v>
      </c>
      <c r="Q133" s="63">
        <v>81.481481481481495</v>
      </c>
      <c r="R133" s="64" t="s">
        <v>36</v>
      </c>
      <c r="S133" s="112">
        <v>9.0909090909090615</v>
      </c>
      <c r="T133" s="66">
        <v>11</v>
      </c>
      <c r="U133" s="66">
        <v>1</v>
      </c>
      <c r="V133" s="56">
        <v>91.666666666666657</v>
      </c>
      <c r="W133" s="89">
        <v>12</v>
      </c>
      <c r="X133" s="58">
        <v>1.1505273250239694</v>
      </c>
      <c r="Y133" s="71" t="s">
        <v>36</v>
      </c>
      <c r="Z133" s="55">
        <v>9</v>
      </c>
      <c r="AA133" s="116">
        <v>75</v>
      </c>
      <c r="AB133" s="68">
        <v>12</v>
      </c>
      <c r="AC133" s="58">
        <v>1.1505273250239694</v>
      </c>
      <c r="AD133" s="71" t="s">
        <v>36</v>
      </c>
      <c r="AE133" s="55">
        <v>12</v>
      </c>
      <c r="AF133" s="56">
        <v>100</v>
      </c>
      <c r="AG133" s="89">
        <v>12</v>
      </c>
      <c r="AH133" s="58">
        <v>1.1505273250239694</v>
      </c>
      <c r="AI133" s="71" t="s">
        <v>36</v>
      </c>
      <c r="AJ133" s="66">
        <v>12</v>
      </c>
      <c r="AK133" s="72">
        <v>100</v>
      </c>
      <c r="AL133" s="73">
        <v>12</v>
      </c>
      <c r="AM133" s="74">
        <v>1.1505273250239694</v>
      </c>
      <c r="AN133" s="71" t="s">
        <v>36</v>
      </c>
      <c r="AO133" s="75">
        <v>12</v>
      </c>
      <c r="AP133" s="72">
        <v>100</v>
      </c>
      <c r="AQ133" s="73">
        <v>12</v>
      </c>
      <c r="AR133" s="74">
        <v>1.1505273250239694</v>
      </c>
      <c r="AS133" s="71" t="s">
        <v>36</v>
      </c>
      <c r="AT133" s="75">
        <v>12</v>
      </c>
      <c r="AU133" s="72">
        <v>100</v>
      </c>
      <c r="AV133" s="73">
        <v>12</v>
      </c>
      <c r="AW133" s="74">
        <v>1.1505273250239694</v>
      </c>
      <c r="AX133" s="71" t="s">
        <v>36</v>
      </c>
    </row>
    <row r="134" spans="1:50" ht="12" customHeight="1" x14ac:dyDescent="0.2">
      <c r="A134" s="51">
        <v>7</v>
      </c>
      <c r="B134" s="100" t="s">
        <v>176</v>
      </c>
      <c r="C134" s="96">
        <v>3149</v>
      </c>
      <c r="D134" s="54">
        <v>15.744999999999999</v>
      </c>
      <c r="E134" s="55">
        <v>26</v>
      </c>
      <c r="F134" s="55">
        <v>0</v>
      </c>
      <c r="G134" s="56">
        <v>100</v>
      </c>
      <c r="H134" s="57">
        <v>26</v>
      </c>
      <c r="I134" s="58">
        <v>0.82565893934582402</v>
      </c>
      <c r="J134" s="59" t="s">
        <v>36</v>
      </c>
      <c r="K134" s="60">
        <v>100</v>
      </c>
      <c r="L134" s="61">
        <v>25.166666666666664</v>
      </c>
      <c r="M134" s="62">
        <v>96.794871794871796</v>
      </c>
      <c r="N134" s="59">
        <v>26</v>
      </c>
      <c r="O134" s="58">
        <v>0.82565893934582402</v>
      </c>
      <c r="P134" s="59" t="s">
        <v>36</v>
      </c>
      <c r="Q134" s="63">
        <v>100</v>
      </c>
      <c r="R134" s="64" t="s">
        <v>33</v>
      </c>
      <c r="S134" s="112">
        <v>-3.2051282051282048</v>
      </c>
      <c r="T134" s="66">
        <v>26</v>
      </c>
      <c r="U134" s="66">
        <v>0</v>
      </c>
      <c r="V134" s="56">
        <v>100</v>
      </c>
      <c r="W134" s="89">
        <v>26</v>
      </c>
      <c r="X134" s="58">
        <v>0.82565893934582402</v>
      </c>
      <c r="Y134" s="71" t="s">
        <v>36</v>
      </c>
      <c r="Z134" s="55">
        <v>24</v>
      </c>
      <c r="AA134" s="116">
        <v>92.307692307692307</v>
      </c>
      <c r="AB134" s="68">
        <v>26</v>
      </c>
      <c r="AC134" s="58">
        <v>0.82565893934582402</v>
      </c>
      <c r="AD134" s="71" t="s">
        <v>36</v>
      </c>
      <c r="AE134" s="55">
        <v>26</v>
      </c>
      <c r="AF134" s="56">
        <v>100</v>
      </c>
      <c r="AG134" s="89">
        <v>26</v>
      </c>
      <c r="AH134" s="58">
        <v>0.82565893934582402</v>
      </c>
      <c r="AI134" s="71" t="s">
        <v>36</v>
      </c>
      <c r="AJ134" s="66">
        <v>26</v>
      </c>
      <c r="AK134" s="72">
        <v>100</v>
      </c>
      <c r="AL134" s="73">
        <v>26</v>
      </c>
      <c r="AM134" s="74">
        <v>0.82565893934582402</v>
      </c>
      <c r="AN134" s="71" t="s">
        <v>36</v>
      </c>
      <c r="AO134" s="75">
        <v>26</v>
      </c>
      <c r="AP134" s="72">
        <v>100</v>
      </c>
      <c r="AQ134" s="73">
        <v>26</v>
      </c>
      <c r="AR134" s="74">
        <v>0.82565893934582402</v>
      </c>
      <c r="AS134" s="71" t="s">
        <v>36</v>
      </c>
      <c r="AT134" s="75">
        <v>24</v>
      </c>
      <c r="AU134" s="72">
        <v>92.307692307692307</v>
      </c>
      <c r="AV134" s="73">
        <v>26</v>
      </c>
      <c r="AW134" s="74">
        <v>0.82565893934582402</v>
      </c>
      <c r="AX134" s="71" t="s">
        <v>36</v>
      </c>
    </row>
    <row r="135" spans="1:50" ht="12" customHeight="1" x14ac:dyDescent="0.2">
      <c r="A135" s="51">
        <v>8</v>
      </c>
      <c r="B135" s="100" t="s">
        <v>177</v>
      </c>
      <c r="C135" s="96">
        <v>2466</v>
      </c>
      <c r="D135" s="54">
        <v>12.33</v>
      </c>
      <c r="E135" s="55">
        <v>21</v>
      </c>
      <c r="F135" s="55">
        <v>0</v>
      </c>
      <c r="G135" s="56">
        <v>100</v>
      </c>
      <c r="H135" s="57">
        <v>21</v>
      </c>
      <c r="I135" s="58">
        <v>0.85158150851581504</v>
      </c>
      <c r="J135" s="59" t="s">
        <v>36</v>
      </c>
      <c r="K135" s="60">
        <v>100</v>
      </c>
      <c r="L135" s="61">
        <v>20.75</v>
      </c>
      <c r="M135" s="62">
        <v>98.809523809523824</v>
      </c>
      <c r="N135" s="59">
        <v>21</v>
      </c>
      <c r="O135" s="58">
        <v>0.85158150851581504</v>
      </c>
      <c r="P135" s="59" t="s">
        <v>36</v>
      </c>
      <c r="Q135" s="63">
        <v>100</v>
      </c>
      <c r="R135" s="64" t="s">
        <v>33</v>
      </c>
      <c r="S135" s="112">
        <v>-1.1904761904761751</v>
      </c>
      <c r="T135" s="66">
        <v>21</v>
      </c>
      <c r="U135" s="66">
        <v>0</v>
      </c>
      <c r="V135" s="56">
        <v>100</v>
      </c>
      <c r="W135" s="89">
        <v>21</v>
      </c>
      <c r="X135" s="58">
        <v>0.85158150851581504</v>
      </c>
      <c r="Y135" s="71" t="s">
        <v>36</v>
      </c>
      <c r="Z135" s="55">
        <v>21</v>
      </c>
      <c r="AA135" s="116">
        <v>100</v>
      </c>
      <c r="AB135" s="68">
        <v>21</v>
      </c>
      <c r="AC135" s="58">
        <v>0.85158150851581504</v>
      </c>
      <c r="AD135" s="71" t="s">
        <v>36</v>
      </c>
      <c r="AE135" s="55">
        <v>19</v>
      </c>
      <c r="AF135" s="56">
        <v>90.476190476190482</v>
      </c>
      <c r="AG135" s="89">
        <v>21</v>
      </c>
      <c r="AH135" s="58">
        <v>0.85158150851581504</v>
      </c>
      <c r="AI135" s="71" t="s">
        <v>36</v>
      </c>
      <c r="AJ135" s="66">
        <v>21</v>
      </c>
      <c r="AK135" s="72">
        <v>100</v>
      </c>
      <c r="AL135" s="73">
        <v>21</v>
      </c>
      <c r="AM135" s="74">
        <v>0.85158150851581504</v>
      </c>
      <c r="AN135" s="71" t="s">
        <v>36</v>
      </c>
      <c r="AO135" s="75">
        <v>21</v>
      </c>
      <c r="AP135" s="72">
        <v>100</v>
      </c>
      <c r="AQ135" s="73">
        <v>21</v>
      </c>
      <c r="AR135" s="74">
        <v>0.85158150851581504</v>
      </c>
      <c r="AS135" s="71" t="s">
        <v>36</v>
      </c>
      <c r="AT135" s="75">
        <v>20</v>
      </c>
      <c r="AU135" s="72">
        <v>95.238095238095227</v>
      </c>
      <c r="AV135" s="73">
        <v>21</v>
      </c>
      <c r="AW135" s="74">
        <v>0.85158150851581504</v>
      </c>
      <c r="AX135" s="71" t="s">
        <v>36</v>
      </c>
    </row>
    <row r="136" spans="1:50" s="36" customFormat="1" ht="13.5" customHeight="1" x14ac:dyDescent="0.2">
      <c r="A136" s="37" t="s">
        <v>178</v>
      </c>
      <c r="B136" s="101" t="s">
        <v>179</v>
      </c>
      <c r="C136" s="117">
        <v>6590</v>
      </c>
      <c r="D136" s="21">
        <v>32.950000000000003</v>
      </c>
      <c r="E136" s="22">
        <v>17</v>
      </c>
      <c r="F136" s="22">
        <v>0</v>
      </c>
      <c r="G136" s="24">
        <v>100</v>
      </c>
      <c r="H136" s="49">
        <v>17</v>
      </c>
      <c r="I136" s="41">
        <v>0.25796661608497723</v>
      </c>
      <c r="J136" s="118" t="s">
        <v>33</v>
      </c>
      <c r="K136" s="26">
        <v>98.360655737704917</v>
      </c>
      <c r="L136" s="42">
        <v>16.083333333333332</v>
      </c>
      <c r="M136" s="24">
        <v>95.955882352941174</v>
      </c>
      <c r="N136" s="43">
        <v>16.75</v>
      </c>
      <c r="O136" s="41">
        <v>0.25417298937784522</v>
      </c>
      <c r="P136" s="118" t="s">
        <v>33</v>
      </c>
      <c r="Q136" s="28">
        <v>88.822650821481915</v>
      </c>
      <c r="R136" s="46" t="s">
        <v>36</v>
      </c>
      <c r="S136" s="112">
        <v>8.0308699025384946</v>
      </c>
      <c r="T136" s="22">
        <v>17</v>
      </c>
      <c r="U136" s="22">
        <v>0</v>
      </c>
      <c r="V136" s="24">
        <v>100</v>
      </c>
      <c r="W136" s="23">
        <v>17</v>
      </c>
      <c r="X136" s="41">
        <v>0.25796661608497723</v>
      </c>
      <c r="Y136" s="102" t="s">
        <v>33</v>
      </c>
      <c r="Z136" s="22">
        <v>16</v>
      </c>
      <c r="AA136" s="24">
        <v>94.117647058823522</v>
      </c>
      <c r="AB136" s="82">
        <v>17</v>
      </c>
      <c r="AC136" s="41">
        <v>0.25796661608497723</v>
      </c>
      <c r="AD136" s="102" t="s">
        <v>33</v>
      </c>
      <c r="AE136" s="22">
        <v>16</v>
      </c>
      <c r="AF136" s="24">
        <v>100</v>
      </c>
      <c r="AG136" s="23">
        <v>16</v>
      </c>
      <c r="AH136" s="41">
        <v>0.24279210925644917</v>
      </c>
      <c r="AI136" s="102" t="s">
        <v>33</v>
      </c>
      <c r="AJ136" s="83">
        <v>15</v>
      </c>
      <c r="AK136" s="32">
        <v>93.75</v>
      </c>
      <c r="AL136" s="33">
        <v>16</v>
      </c>
      <c r="AM136" s="44">
        <v>0.24279210925644917</v>
      </c>
      <c r="AN136" s="102" t="s">
        <v>33</v>
      </c>
      <c r="AO136" s="35">
        <v>17</v>
      </c>
      <c r="AP136" s="32">
        <v>100</v>
      </c>
      <c r="AQ136" s="33">
        <v>17</v>
      </c>
      <c r="AR136" s="44">
        <v>0.25796661608497723</v>
      </c>
      <c r="AS136" s="102" t="s">
        <v>33</v>
      </c>
      <c r="AT136" s="35">
        <v>13</v>
      </c>
      <c r="AU136" s="32">
        <v>81.25</v>
      </c>
      <c r="AV136" s="33">
        <v>16</v>
      </c>
      <c r="AW136" s="44">
        <v>0.24279210925644917</v>
      </c>
      <c r="AX136" s="102" t="s">
        <v>33</v>
      </c>
    </row>
    <row r="137" spans="1:50" ht="12" customHeight="1" x14ac:dyDescent="0.2">
      <c r="A137" s="51">
        <v>1</v>
      </c>
      <c r="B137" s="100" t="s">
        <v>180</v>
      </c>
      <c r="C137" s="53">
        <v>2662</v>
      </c>
      <c r="D137" s="54">
        <v>13.31</v>
      </c>
      <c r="E137" s="55">
        <v>0</v>
      </c>
      <c r="F137" s="55">
        <v>0</v>
      </c>
      <c r="G137" s="56"/>
      <c r="H137" s="57"/>
      <c r="I137" s="77"/>
      <c r="J137" s="59"/>
      <c r="K137" s="60"/>
      <c r="L137" s="61"/>
      <c r="M137" s="62"/>
      <c r="N137" s="59"/>
      <c r="O137" s="77"/>
      <c r="P137" s="59"/>
      <c r="Q137" s="63"/>
      <c r="R137" s="64"/>
      <c r="S137" s="65"/>
      <c r="T137" s="55"/>
      <c r="U137" s="67"/>
      <c r="V137" s="56"/>
      <c r="W137" s="89"/>
      <c r="X137" s="77"/>
      <c r="Y137" s="71"/>
      <c r="Z137" s="55"/>
      <c r="AA137" s="56"/>
      <c r="AB137" s="68"/>
      <c r="AC137" s="77"/>
      <c r="AD137" s="71"/>
      <c r="AE137" s="55"/>
      <c r="AF137" s="56"/>
      <c r="AG137" s="89"/>
      <c r="AH137" s="77"/>
      <c r="AI137" s="71"/>
      <c r="AJ137" s="66"/>
      <c r="AK137" s="72"/>
      <c r="AL137" s="73"/>
      <c r="AM137" s="78"/>
      <c r="AN137" s="71"/>
      <c r="AO137" s="75"/>
      <c r="AP137" s="72"/>
      <c r="AQ137" s="73"/>
      <c r="AR137" s="78"/>
      <c r="AS137" s="71"/>
      <c r="AT137" s="75"/>
      <c r="AU137" s="72"/>
      <c r="AV137" s="73"/>
      <c r="AW137" s="78"/>
      <c r="AX137" s="71"/>
    </row>
    <row r="138" spans="1:50" ht="12" customHeight="1" x14ac:dyDescent="0.2">
      <c r="A138" s="51">
        <v>2</v>
      </c>
      <c r="B138" s="100" t="s">
        <v>181</v>
      </c>
      <c r="C138" s="53">
        <v>1542</v>
      </c>
      <c r="D138" s="54">
        <v>7.71</v>
      </c>
      <c r="E138" s="55">
        <v>1</v>
      </c>
      <c r="F138" s="55">
        <v>0</v>
      </c>
      <c r="G138" s="56">
        <v>100</v>
      </c>
      <c r="H138" s="57">
        <v>1</v>
      </c>
      <c r="I138" s="58">
        <v>6.4850843060959784E-2</v>
      </c>
      <c r="J138" s="59" t="s">
        <v>33</v>
      </c>
      <c r="K138" s="60">
        <v>100</v>
      </c>
      <c r="L138" s="61">
        <v>1</v>
      </c>
      <c r="M138" s="62">
        <v>100</v>
      </c>
      <c r="N138" s="59">
        <v>1</v>
      </c>
      <c r="O138" s="58">
        <v>6.4850843060959784E-2</v>
      </c>
      <c r="P138" s="59" t="s">
        <v>33</v>
      </c>
      <c r="Q138" s="63">
        <v>100</v>
      </c>
      <c r="R138" s="64" t="s">
        <v>33</v>
      </c>
      <c r="S138" s="65">
        <v>0</v>
      </c>
      <c r="T138" s="55">
        <v>1</v>
      </c>
      <c r="U138" s="67">
        <v>0</v>
      </c>
      <c r="V138" s="56">
        <v>100</v>
      </c>
      <c r="W138" s="89">
        <v>1</v>
      </c>
      <c r="X138" s="58">
        <v>6.4850843060959784E-2</v>
      </c>
      <c r="Y138" s="71" t="s">
        <v>33</v>
      </c>
      <c r="Z138" s="55">
        <v>1</v>
      </c>
      <c r="AA138" s="56">
        <v>100</v>
      </c>
      <c r="AB138" s="68">
        <v>1</v>
      </c>
      <c r="AC138" s="58">
        <v>6.4850843060959784E-2</v>
      </c>
      <c r="AD138" s="71" t="s">
        <v>33</v>
      </c>
      <c r="AE138" s="55">
        <v>1</v>
      </c>
      <c r="AF138" s="56">
        <v>100</v>
      </c>
      <c r="AG138" s="89">
        <v>1</v>
      </c>
      <c r="AH138" s="58">
        <v>6.4850843060959784E-2</v>
      </c>
      <c r="AI138" s="71" t="s">
        <v>33</v>
      </c>
      <c r="AJ138" s="66">
        <v>1</v>
      </c>
      <c r="AK138" s="72">
        <v>100</v>
      </c>
      <c r="AL138" s="73">
        <v>1</v>
      </c>
      <c r="AM138" s="74">
        <v>6.4850843060959784E-2</v>
      </c>
      <c r="AN138" s="71" t="s">
        <v>33</v>
      </c>
      <c r="AO138" s="75">
        <v>1</v>
      </c>
      <c r="AP138" s="72">
        <v>100</v>
      </c>
      <c r="AQ138" s="73">
        <v>1</v>
      </c>
      <c r="AR138" s="74">
        <v>6.4850843060959784E-2</v>
      </c>
      <c r="AS138" s="71" t="s">
        <v>33</v>
      </c>
      <c r="AT138" s="75">
        <v>1</v>
      </c>
      <c r="AU138" s="72">
        <v>100</v>
      </c>
      <c r="AV138" s="73">
        <v>1</v>
      </c>
      <c r="AW138" s="74">
        <v>6.4850843060959784E-2</v>
      </c>
      <c r="AX138" s="71" t="s">
        <v>33</v>
      </c>
    </row>
    <row r="139" spans="1:50" ht="12" customHeight="1" x14ac:dyDescent="0.2">
      <c r="A139" s="51">
        <v>3</v>
      </c>
      <c r="B139" s="100" t="s">
        <v>182</v>
      </c>
      <c r="C139" s="53">
        <v>319</v>
      </c>
      <c r="D139" s="54">
        <v>1.595</v>
      </c>
      <c r="E139" s="55">
        <v>3</v>
      </c>
      <c r="F139" s="55">
        <v>0</v>
      </c>
      <c r="G139" s="56">
        <v>100</v>
      </c>
      <c r="H139" s="57">
        <v>3</v>
      </c>
      <c r="I139" s="58">
        <v>0.94043887147335425</v>
      </c>
      <c r="J139" s="59" t="s">
        <v>36</v>
      </c>
      <c r="K139" s="60">
        <v>100</v>
      </c>
      <c r="L139" s="61">
        <v>2.9166666666666665</v>
      </c>
      <c r="M139" s="62">
        <v>97.222222222222229</v>
      </c>
      <c r="N139" s="59">
        <v>3</v>
      </c>
      <c r="O139" s="58">
        <v>0.94043887147335425</v>
      </c>
      <c r="P139" s="59" t="s">
        <v>36</v>
      </c>
      <c r="Q139" s="63">
        <v>89.583333333333343</v>
      </c>
      <c r="R139" s="64" t="s">
        <v>36</v>
      </c>
      <c r="S139" s="65">
        <v>8.5271317829457303</v>
      </c>
      <c r="T139" s="55">
        <v>3</v>
      </c>
      <c r="U139" s="67">
        <v>0</v>
      </c>
      <c r="V139" s="56">
        <v>100</v>
      </c>
      <c r="W139" s="89">
        <v>3</v>
      </c>
      <c r="X139" s="58">
        <v>0.94043887147335425</v>
      </c>
      <c r="Y139" s="71" t="s">
        <v>36</v>
      </c>
      <c r="Z139" s="55">
        <v>3</v>
      </c>
      <c r="AA139" s="56">
        <v>100</v>
      </c>
      <c r="AB139" s="68">
        <v>3</v>
      </c>
      <c r="AC139" s="58">
        <v>0.94043887147335425</v>
      </c>
      <c r="AD139" s="71" t="s">
        <v>36</v>
      </c>
      <c r="AE139" s="55">
        <v>3</v>
      </c>
      <c r="AF139" s="56">
        <v>100</v>
      </c>
      <c r="AG139" s="89">
        <v>3</v>
      </c>
      <c r="AH139" s="58">
        <v>0.94043887147335425</v>
      </c>
      <c r="AI139" s="71" t="s">
        <v>36</v>
      </c>
      <c r="AJ139" s="66">
        <v>3</v>
      </c>
      <c r="AK139" s="72">
        <v>100</v>
      </c>
      <c r="AL139" s="73">
        <v>3</v>
      </c>
      <c r="AM139" s="74">
        <v>0.94043887147335425</v>
      </c>
      <c r="AN139" s="71" t="s">
        <v>36</v>
      </c>
      <c r="AO139" s="75">
        <v>3</v>
      </c>
      <c r="AP139" s="72">
        <v>100</v>
      </c>
      <c r="AQ139" s="73">
        <v>3</v>
      </c>
      <c r="AR139" s="74">
        <v>0.94043887147335425</v>
      </c>
      <c r="AS139" s="71" t="s">
        <v>36</v>
      </c>
      <c r="AT139" s="75">
        <v>2</v>
      </c>
      <c r="AU139" s="72">
        <v>66.666666666666657</v>
      </c>
      <c r="AV139" s="73">
        <v>3</v>
      </c>
      <c r="AW139" s="74">
        <v>0.94043887147335425</v>
      </c>
      <c r="AX139" s="71" t="s">
        <v>36</v>
      </c>
    </row>
    <row r="140" spans="1:50" ht="12" customHeight="1" x14ac:dyDescent="0.2">
      <c r="A140" s="51">
        <v>4</v>
      </c>
      <c r="B140" s="100" t="s">
        <v>183</v>
      </c>
      <c r="C140" s="53">
        <v>311</v>
      </c>
      <c r="D140" s="54">
        <v>1.5549999999999999</v>
      </c>
      <c r="E140" s="55">
        <v>0</v>
      </c>
      <c r="F140" s="55">
        <v>0</v>
      </c>
      <c r="G140" s="56"/>
      <c r="H140" s="57"/>
      <c r="I140" s="58"/>
      <c r="J140" s="59"/>
      <c r="K140" s="60"/>
      <c r="L140" s="61"/>
      <c r="M140" s="62"/>
      <c r="N140" s="59"/>
      <c r="O140" s="58"/>
      <c r="P140" s="59"/>
      <c r="Q140" s="63"/>
      <c r="R140" s="64"/>
      <c r="S140" s="65"/>
      <c r="T140" s="55"/>
      <c r="U140" s="67"/>
      <c r="V140" s="56"/>
      <c r="W140" s="89"/>
      <c r="X140" s="58"/>
      <c r="Y140" s="71"/>
      <c r="Z140" s="55"/>
      <c r="AA140" s="56"/>
      <c r="AB140" s="68"/>
      <c r="AC140" s="58"/>
      <c r="AD140" s="71"/>
      <c r="AE140" s="55"/>
      <c r="AF140" s="56"/>
      <c r="AG140" s="89"/>
      <c r="AH140" s="58"/>
      <c r="AI140" s="71"/>
      <c r="AJ140" s="66"/>
      <c r="AK140" s="72"/>
      <c r="AL140" s="73"/>
      <c r="AM140" s="74"/>
      <c r="AN140" s="71"/>
      <c r="AO140" s="75"/>
      <c r="AP140" s="72"/>
      <c r="AQ140" s="73"/>
      <c r="AR140" s="74"/>
      <c r="AS140" s="71"/>
      <c r="AT140" s="75"/>
      <c r="AU140" s="72"/>
      <c r="AV140" s="73"/>
      <c r="AW140" s="74"/>
      <c r="AX140" s="71"/>
    </row>
    <row r="141" spans="1:50" ht="12" customHeight="1" x14ac:dyDescent="0.2">
      <c r="A141" s="51">
        <v>5</v>
      </c>
      <c r="B141" s="100" t="s">
        <v>184</v>
      </c>
      <c r="C141" s="53">
        <v>943</v>
      </c>
      <c r="D141" s="54">
        <v>4.7149999999999999</v>
      </c>
      <c r="E141" s="55">
        <v>0</v>
      </c>
      <c r="F141" s="55">
        <v>0</v>
      </c>
      <c r="G141" s="56"/>
      <c r="H141" s="57"/>
      <c r="I141" s="58"/>
      <c r="J141" s="59"/>
      <c r="K141" s="60"/>
      <c r="L141" s="61"/>
      <c r="M141" s="62"/>
      <c r="N141" s="59"/>
      <c r="O141" s="58"/>
      <c r="P141" s="59"/>
      <c r="Q141" s="63"/>
      <c r="R141" s="64"/>
      <c r="S141" s="65"/>
      <c r="T141" s="55"/>
      <c r="U141" s="67"/>
      <c r="V141" s="56"/>
      <c r="W141" s="89"/>
      <c r="X141" s="58"/>
      <c r="Y141" s="71"/>
      <c r="Z141" s="55"/>
      <c r="AA141" s="56"/>
      <c r="AB141" s="68"/>
      <c r="AC141" s="58"/>
      <c r="AD141" s="71"/>
      <c r="AE141" s="55"/>
      <c r="AF141" s="56"/>
      <c r="AG141" s="89"/>
      <c r="AH141" s="58"/>
      <c r="AI141" s="71"/>
      <c r="AJ141" s="66"/>
      <c r="AK141" s="72"/>
      <c r="AL141" s="73"/>
      <c r="AM141" s="74"/>
      <c r="AN141" s="71"/>
      <c r="AO141" s="75"/>
      <c r="AP141" s="72"/>
      <c r="AQ141" s="73"/>
      <c r="AR141" s="74"/>
      <c r="AS141" s="71"/>
      <c r="AT141" s="75"/>
      <c r="AU141" s="72"/>
      <c r="AV141" s="73"/>
      <c r="AW141" s="74"/>
      <c r="AX141" s="71"/>
    </row>
    <row r="142" spans="1:50" ht="12" customHeight="1" thickBot="1" x14ac:dyDescent="0.25">
      <c r="A142" s="106">
        <v>6</v>
      </c>
      <c r="B142" s="119" t="s">
        <v>185</v>
      </c>
      <c r="C142" s="120">
        <v>813</v>
      </c>
      <c r="D142" s="121">
        <v>4.0650000000000004</v>
      </c>
      <c r="E142" s="122">
        <v>5</v>
      </c>
      <c r="F142" s="122">
        <v>0</v>
      </c>
      <c r="G142" s="123">
        <v>100</v>
      </c>
      <c r="H142" s="124">
        <v>5</v>
      </c>
      <c r="I142" s="125">
        <v>0.61500615006150061</v>
      </c>
      <c r="J142" s="126" t="s">
        <v>36</v>
      </c>
      <c r="K142" s="127">
        <v>100</v>
      </c>
      <c r="L142" s="128">
        <v>4.75</v>
      </c>
      <c r="M142" s="129">
        <v>98.333333333333343</v>
      </c>
      <c r="N142" s="126">
        <v>4.8333333333333339</v>
      </c>
      <c r="O142" s="125">
        <v>0.59450594505945065</v>
      </c>
      <c r="P142" s="126" t="s">
        <v>36</v>
      </c>
      <c r="Q142" s="130">
        <v>100</v>
      </c>
      <c r="R142" s="131" t="s">
        <v>36</v>
      </c>
      <c r="S142" s="112">
        <v>-1.6666666666666607</v>
      </c>
      <c r="T142" s="122">
        <v>5</v>
      </c>
      <c r="U142" s="67">
        <v>0</v>
      </c>
      <c r="V142" s="123">
        <v>100</v>
      </c>
      <c r="W142" s="132">
        <v>5</v>
      </c>
      <c r="X142" s="125">
        <v>0.61500615006150061</v>
      </c>
      <c r="Y142" s="133" t="s">
        <v>36</v>
      </c>
      <c r="Z142" s="122">
        <v>5</v>
      </c>
      <c r="AA142" s="123">
        <v>100</v>
      </c>
      <c r="AB142" s="134">
        <v>5</v>
      </c>
      <c r="AC142" s="125">
        <v>0.61500615006150061</v>
      </c>
      <c r="AD142" s="133" t="s">
        <v>36</v>
      </c>
      <c r="AE142" s="122">
        <v>4</v>
      </c>
      <c r="AF142" s="123">
        <v>100</v>
      </c>
      <c r="AG142" s="132">
        <v>4</v>
      </c>
      <c r="AH142" s="125">
        <v>0.49200492004920049</v>
      </c>
      <c r="AI142" s="133" t="s">
        <v>36</v>
      </c>
      <c r="AJ142" s="135">
        <v>4</v>
      </c>
      <c r="AK142" s="136">
        <v>80</v>
      </c>
      <c r="AL142" s="137">
        <v>5</v>
      </c>
      <c r="AM142" s="138">
        <v>0.61500615006150061</v>
      </c>
      <c r="AN142" s="133" t="s">
        <v>36</v>
      </c>
      <c r="AO142" s="139">
        <v>5</v>
      </c>
      <c r="AP142" s="136">
        <v>100</v>
      </c>
      <c r="AQ142" s="137">
        <v>5</v>
      </c>
      <c r="AR142" s="138">
        <v>0.61500615006150061</v>
      </c>
      <c r="AS142" s="133" t="s">
        <v>36</v>
      </c>
      <c r="AT142" s="139">
        <v>4</v>
      </c>
      <c r="AU142" s="136">
        <v>100</v>
      </c>
      <c r="AV142" s="137">
        <v>4</v>
      </c>
      <c r="AW142" s="138">
        <v>0.49200492004920049</v>
      </c>
      <c r="AX142" s="133" t="s">
        <v>36</v>
      </c>
    </row>
    <row r="143" spans="1:50" s="156" customFormat="1" ht="12" customHeight="1" thickBot="1" x14ac:dyDescent="0.25">
      <c r="A143" s="140"/>
      <c r="B143" s="141" t="s">
        <v>186</v>
      </c>
      <c r="C143" s="142">
        <v>675332</v>
      </c>
      <c r="D143" s="143"/>
      <c r="E143" s="144">
        <v>5250</v>
      </c>
      <c r="F143" s="144">
        <v>390</v>
      </c>
      <c r="G143" s="145">
        <v>93.085106382978722</v>
      </c>
      <c r="H143" s="144">
        <v>5640</v>
      </c>
      <c r="I143" s="146">
        <v>0.83514478804499126</v>
      </c>
      <c r="J143" s="147" t="s">
        <v>36</v>
      </c>
      <c r="K143" s="148">
        <v>96.813058686358332</v>
      </c>
      <c r="L143" s="149">
        <v>4948.2499999999991</v>
      </c>
      <c r="M143" s="145">
        <v>88.476599483838456</v>
      </c>
      <c r="N143" s="144">
        <v>5594.0833333333339</v>
      </c>
      <c r="O143" s="146">
        <v>0.82834566307139812</v>
      </c>
      <c r="P143" s="147" t="s">
        <v>36</v>
      </c>
      <c r="Q143" s="150">
        <v>89.329733096588157</v>
      </c>
      <c r="R143" s="151" t="s">
        <v>33</v>
      </c>
      <c r="S143" s="152">
        <v>-0.9550388019487821</v>
      </c>
      <c r="T143" s="144">
        <v>5053</v>
      </c>
      <c r="U143" s="144">
        <v>559</v>
      </c>
      <c r="V143" s="145">
        <v>90.039201710620091</v>
      </c>
      <c r="W143" s="144">
        <v>5612</v>
      </c>
      <c r="X143" s="146">
        <v>0.83099867916817205</v>
      </c>
      <c r="Y143" s="153" t="s">
        <v>36</v>
      </c>
      <c r="Z143" s="144">
        <v>4476</v>
      </c>
      <c r="AA143" s="145">
        <v>79.757662152530301</v>
      </c>
      <c r="AB143" s="144">
        <v>5612</v>
      </c>
      <c r="AC143" s="146">
        <v>0.83099867916817205</v>
      </c>
      <c r="AD143" s="153" t="s">
        <v>36</v>
      </c>
      <c r="AE143" s="144">
        <v>5330</v>
      </c>
      <c r="AF143" s="145">
        <v>95.468386172308797</v>
      </c>
      <c r="AG143" s="144">
        <v>5583</v>
      </c>
      <c r="AH143" s="146">
        <v>0.82670449497432363</v>
      </c>
      <c r="AI143" s="153" t="s">
        <v>36</v>
      </c>
      <c r="AJ143" s="144">
        <v>5295</v>
      </c>
      <c r="AK143" s="154">
        <v>94.841483073616345</v>
      </c>
      <c r="AL143" s="144">
        <v>5583</v>
      </c>
      <c r="AM143" s="155">
        <v>0.82670449497432363</v>
      </c>
      <c r="AN143" s="153" t="s">
        <v>36</v>
      </c>
      <c r="AO143" s="144">
        <v>5442</v>
      </c>
      <c r="AP143" s="154">
        <v>97.352415026833626</v>
      </c>
      <c r="AQ143" s="144">
        <v>5590</v>
      </c>
      <c r="AR143" s="155">
        <v>0.82774102219352852</v>
      </c>
      <c r="AS143" s="153" t="s">
        <v>36</v>
      </c>
      <c r="AT143" s="144">
        <v>5196</v>
      </c>
      <c r="AU143" s="154">
        <v>94.869454080701104</v>
      </c>
      <c r="AV143" s="144">
        <v>5477</v>
      </c>
      <c r="AW143" s="155">
        <v>0.81100851136922292</v>
      </c>
      <c r="AX143" s="153" t="s">
        <v>36</v>
      </c>
    </row>
    <row r="144" spans="1:50" ht="12" customHeight="1" x14ac:dyDescent="0.2">
      <c r="A144" s="157"/>
      <c r="C144" s="158"/>
      <c r="D144" s="158"/>
      <c r="E144" s="159"/>
      <c r="F144" s="159"/>
      <c r="G144" s="160" t="s">
        <v>187</v>
      </c>
      <c r="H144" s="159"/>
      <c r="I144" s="161"/>
      <c r="J144" s="159"/>
      <c r="K144" s="159"/>
      <c r="L144" s="159"/>
      <c r="M144" s="162"/>
      <c r="N144" s="159"/>
      <c r="O144" s="161"/>
      <c r="P144" s="159"/>
      <c r="Q144" s="163"/>
      <c r="R144" s="163"/>
      <c r="S144" s="159"/>
      <c r="T144" s="159"/>
      <c r="U144" s="159"/>
      <c r="V144" s="162"/>
      <c r="W144" s="159"/>
      <c r="X144" s="161"/>
      <c r="Y144" s="159"/>
      <c r="Z144" s="159"/>
      <c r="AA144" s="162"/>
      <c r="AB144" s="159"/>
      <c r="AC144" s="161"/>
      <c r="AD144" s="159"/>
      <c r="AE144" s="159"/>
      <c r="AF144" s="162"/>
      <c r="AG144" s="159"/>
      <c r="AH144" s="161"/>
      <c r="AI144" s="159"/>
      <c r="AJ144" s="159"/>
      <c r="AK144" s="164"/>
      <c r="AL144" s="165"/>
      <c r="AM144" s="166"/>
      <c r="AN144" s="159"/>
      <c r="AO144" s="165"/>
      <c r="AP144" s="164"/>
      <c r="AQ144" s="165"/>
      <c r="AR144" s="166"/>
      <c r="AS144" s="159"/>
      <c r="AT144" s="165"/>
      <c r="AU144" s="164"/>
      <c r="AV144" s="165"/>
      <c r="AW144" s="166"/>
      <c r="AX144" s="159"/>
    </row>
    <row r="145" spans="1:47" ht="12" customHeight="1" x14ac:dyDescent="0.25">
      <c r="G145" s="5" t="s">
        <v>188</v>
      </c>
      <c r="K145" s="167"/>
      <c r="M145" s="167"/>
      <c r="Q145" s="168"/>
      <c r="R145" s="168"/>
      <c r="S145" s="167"/>
      <c r="V145" s="167"/>
      <c r="AA145" s="167"/>
      <c r="AF145" s="167"/>
      <c r="AK145" s="5"/>
      <c r="AP145" s="5"/>
      <c r="AU145" s="5"/>
    </row>
    <row r="146" spans="1:47" ht="12" customHeight="1" x14ac:dyDescent="0.2">
      <c r="A146" s="169"/>
      <c r="C146" s="169"/>
      <c r="D146" s="169"/>
      <c r="E146" s="169"/>
      <c r="F146" s="169"/>
      <c r="G146" s="169" t="s">
        <v>189</v>
      </c>
      <c r="H146" s="169"/>
      <c r="I146" s="169"/>
      <c r="J146" s="169"/>
      <c r="K146" s="169"/>
      <c r="L146" s="169"/>
      <c r="M146" s="169"/>
      <c r="N146" s="169"/>
      <c r="O146" s="169"/>
      <c r="P146" s="169"/>
      <c r="Q146" s="170"/>
      <c r="R146" s="170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"/>
      <c r="AH146" s="1"/>
      <c r="AI146" s="1"/>
      <c r="AJ146" s="1"/>
      <c r="AK146" s="5"/>
      <c r="AP146" s="5"/>
      <c r="AU146" s="5"/>
    </row>
    <row r="147" spans="1:47" ht="12" customHeight="1" x14ac:dyDescent="0.25">
      <c r="G147" s="5" t="s">
        <v>190</v>
      </c>
      <c r="K147" s="167"/>
      <c r="M147" s="167"/>
      <c r="Q147" s="168"/>
      <c r="R147" s="168"/>
      <c r="S147" s="167"/>
      <c r="V147" s="167"/>
      <c r="AA147" s="167"/>
      <c r="AF147" s="167"/>
      <c r="AK147" s="5"/>
      <c r="AP147" s="5"/>
      <c r="AU147" s="5"/>
    </row>
    <row r="148" spans="1:47" ht="12" customHeight="1" x14ac:dyDescent="0.2">
      <c r="G148" s="167" t="s">
        <v>191</v>
      </c>
      <c r="K148" s="167"/>
      <c r="M148" s="167"/>
      <c r="Q148" s="168"/>
      <c r="R148" s="168"/>
      <c r="S148" s="167"/>
      <c r="V148" s="167"/>
      <c r="AA148" s="167"/>
      <c r="AF148" s="167"/>
      <c r="AK148" s="5"/>
      <c r="AP148" s="5"/>
      <c r="AU148" s="5"/>
    </row>
    <row r="149" spans="1:47" ht="12" customHeight="1" x14ac:dyDescent="0.2">
      <c r="G149" s="167" t="s">
        <v>192</v>
      </c>
      <c r="K149" s="167"/>
      <c r="M149" s="167"/>
      <c r="Q149" s="168"/>
      <c r="R149" s="168"/>
      <c r="S149" s="167"/>
      <c r="V149" s="167"/>
      <c r="AA149" s="167"/>
      <c r="AF149" s="167"/>
      <c r="AK149" s="5"/>
      <c r="AP149" s="5"/>
      <c r="AU149" s="5"/>
    </row>
    <row r="150" spans="1:47" ht="12" customHeight="1" x14ac:dyDescent="0.2">
      <c r="G150" s="167" t="s">
        <v>193</v>
      </c>
      <c r="K150" s="167"/>
      <c r="M150" s="167"/>
      <c r="Q150" s="168"/>
      <c r="R150" s="168"/>
      <c r="S150" s="167"/>
      <c r="V150" s="167"/>
      <c r="AA150" s="167"/>
      <c r="AF150" s="167"/>
      <c r="AK150" s="5"/>
      <c r="AP150" s="5"/>
      <c r="AU150" s="5"/>
    </row>
    <row r="151" spans="1:47" ht="12" customHeight="1" x14ac:dyDescent="0.2">
      <c r="G151" s="167" t="s">
        <v>194</v>
      </c>
      <c r="K151" s="167"/>
      <c r="M151" s="167"/>
      <c r="Q151" s="168"/>
      <c r="R151" s="168"/>
      <c r="S151" s="167"/>
      <c r="V151" s="167"/>
      <c r="AA151" s="167"/>
      <c r="AF151" s="167"/>
      <c r="AK151" s="5"/>
      <c r="AP151" s="5"/>
      <c r="AU151" s="5"/>
    </row>
    <row r="152" spans="1:47" ht="12" customHeight="1" x14ac:dyDescent="0.2">
      <c r="G152" s="167" t="s">
        <v>195</v>
      </c>
      <c r="K152" s="167"/>
      <c r="M152" s="167"/>
      <c r="Q152" s="168"/>
      <c r="R152" s="168"/>
      <c r="S152" s="167"/>
      <c r="V152" s="167"/>
      <c r="AA152" s="167"/>
      <c r="AF152" s="167"/>
      <c r="AK152" s="5"/>
      <c r="AP152" s="5"/>
      <c r="AU152" s="5"/>
    </row>
    <row r="153" spans="1:47" ht="12" customHeight="1" x14ac:dyDescent="0.2">
      <c r="G153" s="167" t="s">
        <v>196</v>
      </c>
      <c r="K153" s="167"/>
      <c r="M153" s="167"/>
      <c r="Q153" s="168"/>
      <c r="R153" s="168"/>
      <c r="S153" s="167"/>
      <c r="V153" s="167"/>
      <c r="AA153" s="167"/>
      <c r="AF153" s="167"/>
      <c r="AK153" s="5"/>
      <c r="AP153" s="5"/>
      <c r="AU153" s="5"/>
    </row>
    <row r="154" spans="1:47" ht="12" customHeight="1" x14ac:dyDescent="0.2">
      <c r="G154" s="167" t="s">
        <v>197</v>
      </c>
      <c r="K154" s="167"/>
      <c r="M154" s="167"/>
      <c r="Q154" s="168"/>
      <c r="R154" s="168"/>
      <c r="S154" s="167"/>
      <c r="V154" s="167"/>
      <c r="AA154" s="167"/>
      <c r="AF154" s="167"/>
      <c r="AK154" s="5"/>
      <c r="AP154" s="5"/>
      <c r="AU154" s="5"/>
    </row>
    <row r="155" spans="1:47" ht="12" customHeight="1" x14ac:dyDescent="0.2">
      <c r="G155" s="167" t="s">
        <v>198</v>
      </c>
      <c r="K155" s="167"/>
      <c r="M155" s="167"/>
      <c r="Q155" s="168"/>
      <c r="R155" s="168"/>
      <c r="S155" s="167"/>
      <c r="V155" s="167"/>
      <c r="AA155" s="167"/>
      <c r="AF155" s="167"/>
      <c r="AK155" s="5"/>
      <c r="AP155" s="5"/>
      <c r="AU155" s="5"/>
    </row>
    <row r="156" spans="1:47" ht="12" customHeight="1" x14ac:dyDescent="0.2">
      <c r="G156" s="167"/>
      <c r="M156" s="167"/>
      <c r="Q156" s="168"/>
      <c r="R156" s="168"/>
      <c r="S156" s="167"/>
      <c r="V156" s="167"/>
      <c r="AA156" s="167"/>
      <c r="AF156" s="167"/>
      <c r="AK156" s="5"/>
      <c r="AP156" s="5"/>
      <c r="AU156" s="5"/>
    </row>
    <row r="157" spans="1:47" ht="12" customHeight="1" x14ac:dyDescent="0.2">
      <c r="E157" s="167">
        <v>1223</v>
      </c>
      <c r="G157" s="167"/>
      <c r="M157" s="167"/>
      <c r="Q157" s="168"/>
      <c r="R157" s="168"/>
      <c r="S157" s="167"/>
      <c r="V157" s="167"/>
      <c r="AA157" s="167"/>
      <c r="AF157" s="167"/>
      <c r="AK157" s="5"/>
      <c r="AP157" s="5"/>
      <c r="AU157" s="5"/>
    </row>
    <row r="158" spans="1:47" ht="12" customHeight="1" x14ac:dyDescent="0.2">
      <c r="E158" s="167">
        <f>E143+F143+E157</f>
        <v>6863</v>
      </c>
    </row>
  </sheetData>
  <mergeCells count="13">
    <mergeCell ref="Z3:AD3"/>
    <mergeCell ref="AE3:AI3"/>
    <mergeCell ref="AJ3:AN3"/>
    <mergeCell ref="AO3:AS3"/>
    <mergeCell ref="AT3:AX3"/>
    <mergeCell ref="E1:Y1"/>
    <mergeCell ref="A3:A4"/>
    <mergeCell ref="B3:B4"/>
    <mergeCell ref="C3:C4"/>
    <mergeCell ref="D3:D4"/>
    <mergeCell ref="E3:K3"/>
    <mergeCell ref="L3:S3"/>
    <mergeCell ref="T3:Y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2" fitToWidth="2" fitToHeight="6" orientation="landscape" r:id="rId1"/>
  <headerFooter alignWithMargins="0">
    <oddHeader>&amp;R&amp;"Times New Roman,обычный"&amp;P</oddHeader>
  </headerFooter>
  <rowBreaks count="1" manualBreakCount="1">
    <brk id="96" max="54" man="1"/>
  </rowBreaks>
  <colBreaks count="1" manualBreakCount="1">
    <brk id="26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9"/>
  <sheetViews>
    <sheetView tabSelected="1" view="pageBreakPreview" zoomScaleNormal="100" workbookViewId="0">
      <pane xSplit="3" ySplit="3" topLeftCell="D4" activePane="bottomRight" state="frozen"/>
      <selection activeCell="X27" sqref="X27"/>
      <selection pane="topRight" activeCell="X27" sqref="X27"/>
      <selection pane="bottomLeft" activeCell="X27" sqref="X27"/>
      <selection pane="bottomRight" activeCell="F4" sqref="F4"/>
    </sheetView>
  </sheetViews>
  <sheetFormatPr defaultRowHeight="15" x14ac:dyDescent="0.25"/>
  <cols>
    <col min="1" max="1" width="2.85546875" style="178" customWidth="1"/>
    <col min="2" max="2" width="47" style="175" customWidth="1"/>
    <col min="3" max="3" width="8.42578125" style="175" hidden="1" customWidth="1"/>
    <col min="4" max="4" width="7.140625" style="175" hidden="1" customWidth="1"/>
    <col min="5" max="5" width="9.7109375" style="175" customWidth="1"/>
    <col min="6" max="7" width="7.7109375" style="175" customWidth="1"/>
    <col min="8" max="8" width="10.7109375" style="175" customWidth="1"/>
    <col min="9" max="9" width="8" style="177" customWidth="1"/>
    <col min="10" max="10" width="6.85546875" style="176" customWidth="1"/>
    <col min="11" max="16384" width="9.140625" style="175"/>
  </cols>
  <sheetData>
    <row r="1" spans="1:10" ht="48.75" customHeight="1" x14ac:dyDescent="0.2">
      <c r="A1" s="225" t="s">
        <v>240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33" customHeight="1" x14ac:dyDescent="0.25">
      <c r="I2" s="208"/>
      <c r="J2" s="208"/>
    </row>
    <row r="3" spans="1:10" ht="51.75" customHeight="1" x14ac:dyDescent="0.2">
      <c r="A3" s="207" t="s">
        <v>239</v>
      </c>
      <c r="B3" s="206"/>
      <c r="C3" s="204" t="s">
        <v>238</v>
      </c>
      <c r="D3" s="205" t="s">
        <v>13</v>
      </c>
      <c r="E3" s="204" t="s">
        <v>237</v>
      </c>
      <c r="F3" s="204" t="s">
        <v>248</v>
      </c>
      <c r="G3" s="204" t="s">
        <v>236</v>
      </c>
      <c r="H3" s="204" t="s">
        <v>235</v>
      </c>
      <c r="I3" s="203" t="s">
        <v>234</v>
      </c>
      <c r="J3" s="202" t="s">
        <v>233</v>
      </c>
    </row>
    <row r="4" spans="1:10" ht="14.45" customHeight="1" x14ac:dyDescent="0.25">
      <c r="A4" s="201"/>
      <c r="B4" s="191" t="s">
        <v>232</v>
      </c>
      <c r="C4" s="190">
        <v>286876</v>
      </c>
      <c r="D4" s="187"/>
      <c r="E4" s="186"/>
      <c r="F4" s="186"/>
      <c r="G4" s="188"/>
      <c r="H4" s="188"/>
      <c r="I4" s="200"/>
      <c r="J4" s="199"/>
    </row>
    <row r="5" spans="1:10" ht="14.45" customHeight="1" x14ac:dyDescent="0.25">
      <c r="A5" s="189">
        <v>1</v>
      </c>
      <c r="B5" s="188" t="s">
        <v>203</v>
      </c>
      <c r="C5" s="186"/>
      <c r="D5" s="186">
        <f>'[1]I полуг_орг'!E5+'[1]II полуг_орг'!D5</f>
        <v>767</v>
      </c>
      <c r="E5" s="185">
        <f>D5/F5</f>
        <v>0.96721311475409832</v>
      </c>
      <c r="F5" s="184">
        <f>'[1]I полуг_орг'!D5+'[1]II полуг_орг'!C5</f>
        <v>793</v>
      </c>
      <c r="G5" s="192">
        <f>F5/$C$4*100</f>
        <v>0.27642605167389395</v>
      </c>
      <c r="H5" s="182" t="str">
        <f t="shared" ref="H5:H12" si="0">IF(G5&gt;=0.5,"да","нет")</f>
        <v>нет</v>
      </c>
      <c r="I5" s="181">
        <v>1</v>
      </c>
      <c r="J5" s="180">
        <f t="shared" ref="J5:J11" si="1">(E5/I5-1)</f>
        <v>-3.2786885245901676E-2</v>
      </c>
    </row>
    <row r="6" spans="1:10" ht="14.45" customHeight="1" x14ac:dyDescent="0.25">
      <c r="A6" s="189">
        <v>2</v>
      </c>
      <c r="B6" s="188" t="s">
        <v>231</v>
      </c>
      <c r="C6" s="186"/>
      <c r="D6" s="186">
        <f>'[1]I полуг_орг'!E6+'[1]II полуг_орг'!D6</f>
        <v>783</v>
      </c>
      <c r="E6" s="185">
        <f t="shared" ref="E6:E12" si="2">D6/F6</f>
        <v>0.98863636363636365</v>
      </c>
      <c r="F6" s="184">
        <f>'[1]I полуг_орг'!D6+'[1]II полуг_орг'!C6</f>
        <v>792</v>
      </c>
      <c r="G6" s="192">
        <f t="shared" ref="G6:G11" si="3">F6/$C$4*100</f>
        <v>0.27607746901100128</v>
      </c>
      <c r="H6" s="182" t="str">
        <f t="shared" si="0"/>
        <v>нет</v>
      </c>
      <c r="I6" s="181">
        <v>1</v>
      </c>
      <c r="J6" s="180">
        <f t="shared" si="1"/>
        <v>-1.1363636363636354E-2</v>
      </c>
    </row>
    <row r="7" spans="1:10" ht="14.45" customHeight="1" x14ac:dyDescent="0.25">
      <c r="A7" s="189">
        <v>3</v>
      </c>
      <c r="B7" s="188" t="s">
        <v>230</v>
      </c>
      <c r="C7" s="186"/>
      <c r="D7" s="186">
        <f>'[1]I полуг_орг'!E7+'[1]II полуг_орг'!D7</f>
        <v>702</v>
      </c>
      <c r="E7" s="185">
        <f t="shared" si="2"/>
        <v>0.88524590163934425</v>
      </c>
      <c r="F7" s="184">
        <f>'[1]I полуг_орг'!D7+'[1]II полуг_орг'!C7</f>
        <v>793</v>
      </c>
      <c r="G7" s="192">
        <f t="shared" si="3"/>
        <v>0.27642605167389395</v>
      </c>
      <c r="H7" s="182" t="str">
        <f t="shared" si="0"/>
        <v>нет</v>
      </c>
      <c r="I7" s="181">
        <v>0.94202898550724634</v>
      </c>
      <c r="J7" s="180">
        <f t="shared" si="1"/>
        <v>-6.0277427490542212E-2</v>
      </c>
    </row>
    <row r="8" spans="1:10" ht="12.75" customHeight="1" x14ac:dyDescent="0.25">
      <c r="A8" s="189">
        <v>4</v>
      </c>
      <c r="B8" s="188" t="s">
        <v>241</v>
      </c>
      <c r="C8" s="186"/>
      <c r="D8" s="186">
        <f>'[1]I полуг_орг'!E8+'[1]II полуг_орг'!D8</f>
        <v>656</v>
      </c>
      <c r="E8" s="185">
        <f t="shared" si="2"/>
        <v>0.83673469387755106</v>
      </c>
      <c r="F8" s="184">
        <f>'[1]I полуг_орг'!D8+'[1]II полуг_орг'!C8</f>
        <v>784</v>
      </c>
      <c r="G8" s="192">
        <f t="shared" si="3"/>
        <v>0.27328880770785985</v>
      </c>
      <c r="H8" s="182" t="str">
        <f t="shared" si="0"/>
        <v>нет</v>
      </c>
      <c r="I8" s="181">
        <v>0.95588235294117652</v>
      </c>
      <c r="J8" s="180">
        <f t="shared" si="1"/>
        <v>-0.12464678178963895</v>
      </c>
    </row>
    <row r="9" spans="1:10" ht="13.5" customHeight="1" x14ac:dyDescent="0.25">
      <c r="A9" s="189">
        <v>5</v>
      </c>
      <c r="B9" s="188" t="s">
        <v>229</v>
      </c>
      <c r="C9" s="186"/>
      <c r="D9" s="186">
        <f>'[1]I полуг_орг'!E9+'[1]II полуг_орг'!D9</f>
        <v>645</v>
      </c>
      <c r="E9" s="185">
        <f t="shared" si="2"/>
        <v>0.83333333333333337</v>
      </c>
      <c r="F9" s="184">
        <f>'[1]I полуг_орг'!D9+'[1]II полуг_орг'!C9</f>
        <v>774</v>
      </c>
      <c r="G9" s="192">
        <f t="shared" si="3"/>
        <v>0.26980298107893302</v>
      </c>
      <c r="H9" s="182" t="str">
        <f t="shared" si="0"/>
        <v>нет</v>
      </c>
      <c r="I9" s="181">
        <v>0.91176470588235292</v>
      </c>
      <c r="J9" s="180">
        <f t="shared" si="1"/>
        <v>-8.602150537634401E-2</v>
      </c>
    </row>
    <row r="10" spans="1:10" s="195" customFormat="1" ht="14.45" customHeight="1" x14ac:dyDescent="0.25">
      <c r="A10" s="189">
        <v>6</v>
      </c>
      <c r="B10" s="188" t="s">
        <v>228</v>
      </c>
      <c r="C10" s="198"/>
      <c r="D10" s="186">
        <f>'[1]I полуг_орг'!E10+'[1]II полуг_орг'!D10</f>
        <v>650</v>
      </c>
      <c r="E10" s="185">
        <f t="shared" si="2"/>
        <v>0.83014048531289908</v>
      </c>
      <c r="F10" s="184">
        <f>'[1]I полуг_орг'!D10+'[1]II полуг_орг'!C10</f>
        <v>783</v>
      </c>
      <c r="G10" s="192">
        <f t="shared" si="3"/>
        <v>0.27294022504496718</v>
      </c>
      <c r="H10" s="182" t="str">
        <f t="shared" si="0"/>
        <v>нет</v>
      </c>
      <c r="I10" s="181">
        <v>0.8970588235294118</v>
      </c>
      <c r="J10" s="180">
        <f t="shared" si="1"/>
        <v>-7.4597491782342096E-2</v>
      </c>
    </row>
    <row r="11" spans="1:10" ht="14.45" customHeight="1" x14ac:dyDescent="0.25">
      <c r="A11" s="189">
        <v>7</v>
      </c>
      <c r="B11" s="188" t="s">
        <v>227</v>
      </c>
      <c r="C11" s="186"/>
      <c r="D11" s="186">
        <f>'[1]I полуг_орг'!E11+'[1]II полуг_орг'!D11</f>
        <v>649</v>
      </c>
      <c r="E11" s="185">
        <f t="shared" si="2"/>
        <v>0.82569974554707382</v>
      </c>
      <c r="F11" s="184">
        <f>'[1]I полуг_орг'!D11+'[1]II полуг_орг'!C11</f>
        <v>786</v>
      </c>
      <c r="G11" s="192">
        <f t="shared" si="3"/>
        <v>0.27398597303364519</v>
      </c>
      <c r="H11" s="182" t="str">
        <f t="shared" si="0"/>
        <v>нет</v>
      </c>
      <c r="I11" s="181">
        <v>0.8970588235294118</v>
      </c>
      <c r="J11" s="180">
        <f t="shared" si="1"/>
        <v>-7.9547824636048925E-2</v>
      </c>
    </row>
    <row r="12" spans="1:10" ht="14.45" customHeight="1" x14ac:dyDescent="0.25">
      <c r="A12" s="189">
        <v>8</v>
      </c>
      <c r="B12" s="188" t="s">
        <v>242</v>
      </c>
      <c r="C12" s="186"/>
      <c r="D12" s="186">
        <f>'[1]II полуг_орг'!D12</f>
        <v>712</v>
      </c>
      <c r="E12" s="185">
        <f t="shared" si="2"/>
        <v>0.93071895424836604</v>
      </c>
      <c r="F12" s="184">
        <f>'[1]I полуг_орг'!D12+'[1]II полуг_орг'!C12</f>
        <v>765</v>
      </c>
      <c r="G12" s="192">
        <f>F12/$C$4*100</f>
        <v>0.26666573711289893</v>
      </c>
      <c r="H12" s="182" t="str">
        <f t="shared" si="0"/>
        <v>нет</v>
      </c>
      <c r="I12" s="181"/>
      <c r="J12" s="180"/>
    </row>
    <row r="13" spans="1:10" ht="14.45" customHeight="1" x14ac:dyDescent="0.25">
      <c r="A13" s="189"/>
      <c r="B13" s="191" t="s">
        <v>226</v>
      </c>
      <c r="C13" s="190">
        <v>52703</v>
      </c>
      <c r="D13" s="186"/>
      <c r="E13" s="185"/>
      <c r="F13" s="184"/>
      <c r="G13" s="192"/>
      <c r="H13" s="182"/>
      <c r="I13" s="181"/>
      <c r="J13" s="180"/>
    </row>
    <row r="14" spans="1:10" ht="14.45" customHeight="1" x14ac:dyDescent="0.25">
      <c r="A14" s="189">
        <v>8</v>
      </c>
      <c r="B14" s="188" t="s">
        <v>225</v>
      </c>
      <c r="C14" s="186"/>
      <c r="D14" s="186">
        <f>'[1]I полуг_орг'!E13+'[1]II полуг_орг'!D14</f>
        <v>14</v>
      </c>
      <c r="E14" s="185">
        <f t="shared" ref="E14:E24" si="4">D14/F14</f>
        <v>0.73684210526315785</v>
      </c>
      <c r="F14" s="184">
        <f>'[1]I полуг_орг'!D13+'[1]II полуг_орг'!C14</f>
        <v>19</v>
      </c>
      <c r="G14" s="192">
        <f t="shared" ref="G14:G19" si="5">F14/$C$13*100</f>
        <v>3.6051078686222794E-2</v>
      </c>
      <c r="H14" s="182" t="str">
        <f t="shared" ref="H14:H19" si="6">IF(G14&gt;=0.5,"да","нет")</f>
        <v>нет</v>
      </c>
      <c r="I14" s="181">
        <v>0.9375</v>
      </c>
      <c r="J14" s="180">
        <f t="shared" ref="J14:J19" si="7">(E14/I14-1)</f>
        <v>-0.21403508771929824</v>
      </c>
    </row>
    <row r="15" spans="1:10" ht="14.45" customHeight="1" x14ac:dyDescent="0.25">
      <c r="A15" s="189">
        <v>9</v>
      </c>
      <c r="B15" s="188" t="s">
        <v>224</v>
      </c>
      <c r="C15" s="186"/>
      <c r="D15" s="186">
        <f>'[1]I полуг_орг'!E14+'[1]II полуг_орг'!D15</f>
        <v>15</v>
      </c>
      <c r="E15" s="185">
        <f t="shared" si="4"/>
        <v>0.78947368421052633</v>
      </c>
      <c r="F15" s="184">
        <f>'[1]I полуг_орг'!D14+'[1]II полуг_орг'!C15</f>
        <v>19</v>
      </c>
      <c r="G15" s="192">
        <f t="shared" si="5"/>
        <v>3.6051078686222794E-2</v>
      </c>
      <c r="H15" s="182" t="str">
        <f t="shared" si="6"/>
        <v>нет</v>
      </c>
      <c r="I15" s="181">
        <v>1</v>
      </c>
      <c r="J15" s="180">
        <f t="shared" si="7"/>
        <v>-0.21052631578947367</v>
      </c>
    </row>
    <row r="16" spans="1:10" ht="13.5" customHeight="1" x14ac:dyDescent="0.25">
      <c r="A16" s="189">
        <v>10</v>
      </c>
      <c r="B16" s="188" t="s">
        <v>223</v>
      </c>
      <c r="C16" s="186"/>
      <c r="D16" s="186">
        <f>'[1]I полуг_орг'!E15+'[1]II полуг_орг'!D16</f>
        <v>17</v>
      </c>
      <c r="E16" s="185">
        <f t="shared" si="4"/>
        <v>0.89473684210526316</v>
      </c>
      <c r="F16" s="184">
        <f>'[1]I полуг_орг'!D15+'[1]II полуг_орг'!C16</f>
        <v>19</v>
      </c>
      <c r="G16" s="192">
        <f t="shared" si="5"/>
        <v>3.6051078686222794E-2</v>
      </c>
      <c r="H16" s="182" t="str">
        <f t="shared" si="6"/>
        <v>нет</v>
      </c>
      <c r="I16" s="181">
        <v>1</v>
      </c>
      <c r="J16" s="180">
        <f t="shared" si="7"/>
        <v>-0.10526315789473684</v>
      </c>
    </row>
    <row r="17" spans="1:10" ht="14.45" customHeight="1" x14ac:dyDescent="0.25">
      <c r="A17" s="189">
        <v>11</v>
      </c>
      <c r="B17" s="188" t="s">
        <v>243</v>
      </c>
      <c r="C17" s="186"/>
      <c r="D17" s="186">
        <f>'[1]I полуг_орг'!E16+'[1]II полуг_орг'!D17</f>
        <v>17</v>
      </c>
      <c r="E17" s="185">
        <f t="shared" si="4"/>
        <v>0.89473684210526316</v>
      </c>
      <c r="F17" s="184">
        <f>'[1]I полуг_орг'!D16+'[1]II полуг_орг'!C17</f>
        <v>19</v>
      </c>
      <c r="G17" s="192">
        <f t="shared" si="5"/>
        <v>3.6051078686222794E-2</v>
      </c>
      <c r="H17" s="182" t="str">
        <f t="shared" si="6"/>
        <v>нет</v>
      </c>
      <c r="I17" s="181">
        <v>1</v>
      </c>
      <c r="J17" s="180">
        <f t="shared" si="7"/>
        <v>-0.10526315789473684</v>
      </c>
    </row>
    <row r="18" spans="1:10" ht="14.45" customHeight="1" x14ac:dyDescent="0.25">
      <c r="A18" s="189">
        <v>12</v>
      </c>
      <c r="B18" s="188" t="s">
        <v>244</v>
      </c>
      <c r="C18" s="187"/>
      <c r="D18" s="186">
        <f>'[1]I полуг_орг'!E17+'[1]II полуг_орг'!D18</f>
        <v>17</v>
      </c>
      <c r="E18" s="185">
        <f t="shared" si="4"/>
        <v>0.89473684210526316</v>
      </c>
      <c r="F18" s="184">
        <f>'[1]I полуг_орг'!D17+'[1]II полуг_орг'!C18</f>
        <v>19</v>
      </c>
      <c r="G18" s="192">
        <f t="shared" si="5"/>
        <v>3.6051078686222794E-2</v>
      </c>
      <c r="H18" s="182" t="str">
        <f t="shared" si="6"/>
        <v>нет</v>
      </c>
      <c r="I18" s="181">
        <v>1</v>
      </c>
      <c r="J18" s="180">
        <f t="shared" si="7"/>
        <v>-0.10526315789473684</v>
      </c>
    </row>
    <row r="19" spans="1:10" ht="14.45" customHeight="1" x14ac:dyDescent="0.25">
      <c r="A19" s="189">
        <v>13</v>
      </c>
      <c r="B19" s="188" t="s">
        <v>222</v>
      </c>
      <c r="C19" s="187"/>
      <c r="D19" s="186">
        <f>'[1]I полуг_орг'!E18+'[1]II полуг_орг'!D19</f>
        <v>17</v>
      </c>
      <c r="E19" s="185">
        <f t="shared" si="4"/>
        <v>0.89473684210526316</v>
      </c>
      <c r="F19" s="184">
        <f>'[1]I полуг_орг'!D18+'[1]II полуг_орг'!C19</f>
        <v>19</v>
      </c>
      <c r="G19" s="192">
        <f t="shared" si="5"/>
        <v>3.6051078686222794E-2</v>
      </c>
      <c r="H19" s="182" t="str">
        <f t="shared" si="6"/>
        <v>нет</v>
      </c>
      <c r="I19" s="181">
        <v>1</v>
      </c>
      <c r="J19" s="180">
        <f t="shared" si="7"/>
        <v>-0.10526315789473684</v>
      </c>
    </row>
    <row r="20" spans="1:10" s="195" customFormat="1" ht="14.45" customHeight="1" x14ac:dyDescent="0.25">
      <c r="A20" s="189"/>
      <c r="B20" s="197" t="s">
        <v>221</v>
      </c>
      <c r="C20" s="190">
        <v>19970</v>
      </c>
      <c r="D20" s="186"/>
      <c r="E20" s="185"/>
      <c r="F20" s="184"/>
      <c r="G20" s="192"/>
      <c r="H20" s="182"/>
      <c r="I20" s="181"/>
      <c r="J20" s="180"/>
    </row>
    <row r="21" spans="1:10" ht="14.45" customHeight="1" x14ac:dyDescent="0.25">
      <c r="A21" s="189">
        <v>14</v>
      </c>
      <c r="B21" s="188" t="s">
        <v>203</v>
      </c>
      <c r="C21" s="186"/>
      <c r="D21" s="186">
        <f>'[1]II полуг_орг'!D21</f>
        <v>3</v>
      </c>
      <c r="E21" s="185">
        <f t="shared" si="4"/>
        <v>1</v>
      </c>
      <c r="F21" s="184">
        <f>'[1]II полуг_орг'!C21</f>
        <v>3</v>
      </c>
      <c r="G21" s="192">
        <f>F21/C20*100</f>
        <v>1.5022533800701052E-2</v>
      </c>
      <c r="H21" s="182" t="str">
        <f>IF(G21&gt;=0.5,"да","нет")</f>
        <v>нет</v>
      </c>
      <c r="I21" s="181"/>
      <c r="J21" s="180"/>
    </row>
    <row r="22" spans="1:10" ht="14.45" customHeight="1" x14ac:dyDescent="0.25">
      <c r="A22" s="189"/>
      <c r="B22" s="191" t="s">
        <v>40</v>
      </c>
      <c r="C22" s="190">
        <v>21188</v>
      </c>
      <c r="D22" s="186"/>
      <c r="E22" s="185"/>
      <c r="F22" s="184"/>
      <c r="G22" s="192"/>
      <c r="H22" s="182"/>
      <c r="I22" s="181"/>
      <c r="J22" s="180"/>
    </row>
    <row r="23" spans="1:10" ht="14.45" customHeight="1" x14ac:dyDescent="0.25">
      <c r="A23" s="189">
        <v>15</v>
      </c>
      <c r="B23" s="188" t="s">
        <v>203</v>
      </c>
      <c r="C23" s="186"/>
      <c r="D23" s="186">
        <f>'[1]II полуг_орг'!D23</f>
        <v>1</v>
      </c>
      <c r="E23" s="185">
        <f t="shared" si="4"/>
        <v>0.33333333333333331</v>
      </c>
      <c r="F23" s="184">
        <f>'[1]II полуг_орг'!C23</f>
        <v>3</v>
      </c>
      <c r="G23" s="192">
        <f>F23/C22*100</f>
        <v>1.4158957900698509E-2</v>
      </c>
      <c r="H23" s="182" t="str">
        <f>IF(G23&gt;=0.5,"да","нет")</f>
        <v>нет</v>
      </c>
      <c r="I23" s="181"/>
      <c r="J23" s="180"/>
    </row>
    <row r="24" spans="1:10" ht="14.45" customHeight="1" x14ac:dyDescent="0.25">
      <c r="A24" s="189">
        <v>16</v>
      </c>
      <c r="B24" s="188" t="s">
        <v>245</v>
      </c>
      <c r="C24" s="186"/>
      <c r="D24" s="186">
        <f>'[1]II полуг_орг'!D24</f>
        <v>1</v>
      </c>
      <c r="E24" s="185">
        <f t="shared" si="4"/>
        <v>0.33333333333333331</v>
      </c>
      <c r="F24" s="184">
        <f>'[1]II полуг_орг'!C24</f>
        <v>3</v>
      </c>
      <c r="G24" s="192">
        <f>F24/C22*100</f>
        <v>1.4158957900698509E-2</v>
      </c>
      <c r="H24" s="182" t="str">
        <f>IF(G24&gt;=0.5,"да","нет")</f>
        <v>нет</v>
      </c>
      <c r="I24" s="181"/>
      <c r="J24" s="180"/>
    </row>
    <row r="25" spans="1:10" ht="14.45" customHeight="1" x14ac:dyDescent="0.25">
      <c r="A25" s="189"/>
      <c r="B25" s="191" t="s">
        <v>220</v>
      </c>
      <c r="C25" s="190">
        <v>20476</v>
      </c>
      <c r="D25" s="186"/>
      <c r="E25" s="185"/>
      <c r="F25" s="184"/>
      <c r="G25" s="192"/>
      <c r="H25" s="182"/>
      <c r="I25" s="181"/>
      <c r="J25" s="180"/>
    </row>
    <row r="26" spans="1:10" ht="14.45" customHeight="1" x14ac:dyDescent="0.25">
      <c r="A26" s="189">
        <v>17</v>
      </c>
      <c r="B26" s="188" t="s">
        <v>219</v>
      </c>
      <c r="C26" s="186"/>
      <c r="D26" s="186"/>
      <c r="E26" s="185"/>
      <c r="F26" s="184"/>
      <c r="G26" s="192"/>
      <c r="H26" s="182"/>
      <c r="I26" s="181"/>
      <c r="J26" s="180"/>
    </row>
    <row r="27" spans="1:10" s="195" customFormat="1" ht="13.5" customHeight="1" x14ac:dyDescent="0.25">
      <c r="A27" s="189">
        <v>18</v>
      </c>
      <c r="B27" s="188" t="s">
        <v>218</v>
      </c>
      <c r="C27" s="186"/>
      <c r="D27" s="186"/>
      <c r="E27" s="185"/>
      <c r="F27" s="184"/>
      <c r="G27" s="192"/>
      <c r="H27" s="182"/>
      <c r="I27" s="181"/>
      <c r="J27" s="180"/>
    </row>
    <row r="28" spans="1:10" s="195" customFormat="1" ht="14.45" customHeight="1" x14ac:dyDescent="0.25">
      <c r="A28" s="189">
        <v>19</v>
      </c>
      <c r="B28" s="188" t="s">
        <v>217</v>
      </c>
      <c r="C28" s="186"/>
      <c r="D28" s="186"/>
      <c r="E28" s="185"/>
      <c r="F28" s="184"/>
      <c r="G28" s="192"/>
      <c r="H28" s="182"/>
      <c r="I28" s="181"/>
      <c r="J28" s="180"/>
    </row>
    <row r="29" spans="1:10" s="195" customFormat="1" ht="14.45" customHeight="1" x14ac:dyDescent="0.25">
      <c r="A29" s="189"/>
      <c r="B29" s="191" t="s">
        <v>216</v>
      </c>
      <c r="C29" s="190">
        <v>39920</v>
      </c>
      <c r="D29" s="186"/>
      <c r="E29" s="185"/>
      <c r="F29" s="184"/>
      <c r="G29" s="192"/>
      <c r="H29" s="182"/>
      <c r="I29" s="181"/>
      <c r="J29" s="180"/>
    </row>
    <row r="30" spans="1:10" s="195" customFormat="1" ht="14.45" customHeight="1" x14ac:dyDescent="0.25">
      <c r="A30" s="189">
        <v>20</v>
      </c>
      <c r="B30" s="188" t="s">
        <v>215</v>
      </c>
      <c r="C30" s="190"/>
      <c r="D30" s="186">
        <f>'[1]I полуг_орг'!E29</f>
        <v>2</v>
      </c>
      <c r="E30" s="185">
        <f>D30/F30</f>
        <v>1</v>
      </c>
      <c r="F30" s="184">
        <f>'[1]I полуг_орг'!D29</f>
        <v>2</v>
      </c>
      <c r="G30" s="183">
        <f>F30/C29*100</f>
        <v>5.0100200400801601E-3</v>
      </c>
      <c r="H30" s="182" t="str">
        <f>IF(G30&gt;=0.5,"да","нет")</f>
        <v>нет</v>
      </c>
      <c r="I30" s="181"/>
      <c r="J30" s="180"/>
    </row>
    <row r="31" spans="1:10" ht="13.5" customHeight="1" x14ac:dyDescent="0.25">
      <c r="A31" s="189">
        <v>21</v>
      </c>
      <c r="B31" s="188" t="s">
        <v>214</v>
      </c>
      <c r="C31" s="190"/>
      <c r="D31" s="186">
        <f>'[1]I полуг_орг'!E30</f>
        <v>1</v>
      </c>
      <c r="E31" s="185">
        <f>D31/F31</f>
        <v>0.5</v>
      </c>
      <c r="F31" s="184">
        <f>'[1]I полуг_орг'!D30</f>
        <v>2</v>
      </c>
      <c r="G31" s="183">
        <f>F31/C29*100</f>
        <v>5.0100200400801601E-3</v>
      </c>
      <c r="H31" s="182" t="str">
        <f>IF(G31&gt;=0.5,"да","нет")</f>
        <v>нет</v>
      </c>
      <c r="I31" s="181"/>
      <c r="J31" s="180"/>
    </row>
    <row r="32" spans="1:10" ht="13.5" customHeight="1" x14ac:dyDescent="0.25">
      <c r="A32" s="189">
        <v>22</v>
      </c>
      <c r="B32" s="188" t="s">
        <v>213</v>
      </c>
      <c r="C32" s="187"/>
      <c r="D32" s="186">
        <f>'[1]I полуг_орг'!E31</f>
        <v>2</v>
      </c>
      <c r="E32" s="185">
        <f>D32/F32</f>
        <v>1</v>
      </c>
      <c r="F32" s="184">
        <f>'[1]I полуг_орг'!D31</f>
        <v>2</v>
      </c>
      <c r="G32" s="183">
        <f>F32/C29*100</f>
        <v>5.0100200400801601E-3</v>
      </c>
      <c r="H32" s="182" t="str">
        <f>IF(G32&gt;=0.5,"да","нет")</f>
        <v>нет</v>
      </c>
      <c r="I32" s="181"/>
      <c r="J32" s="180"/>
    </row>
    <row r="33" spans="1:10" ht="14.45" customHeight="1" x14ac:dyDescent="0.25">
      <c r="A33" s="189"/>
      <c r="B33" s="191" t="s">
        <v>74</v>
      </c>
      <c r="C33" s="190">
        <v>11626</v>
      </c>
      <c r="D33" s="186"/>
      <c r="E33" s="185"/>
      <c r="F33" s="184"/>
      <c r="G33" s="192"/>
      <c r="H33" s="182"/>
      <c r="I33" s="181"/>
      <c r="J33" s="180"/>
    </row>
    <row r="34" spans="1:10" s="195" customFormat="1" ht="14.45" customHeight="1" x14ac:dyDescent="0.25">
      <c r="A34" s="189">
        <v>23</v>
      </c>
      <c r="B34" s="188" t="s">
        <v>212</v>
      </c>
      <c r="C34" s="186"/>
      <c r="D34" s="186">
        <f>'[1]I полуг_орг'!D33+'[1]II полуг_орг'!D34</f>
        <v>3</v>
      </c>
      <c r="E34" s="185">
        <f>D34/F34</f>
        <v>1</v>
      </c>
      <c r="F34" s="184">
        <f>'[1]I полуг_орг'!D33+'[1]II полуг_орг'!C34</f>
        <v>3</v>
      </c>
      <c r="G34" s="183">
        <f>F34/C33*100</f>
        <v>2.5804231894030624E-2</v>
      </c>
      <c r="H34" s="182" t="str">
        <f>IF(G34&gt;=0.5,"да","нет")</f>
        <v>нет</v>
      </c>
      <c r="I34" s="181"/>
      <c r="J34" s="180"/>
    </row>
    <row r="35" spans="1:10" ht="14.45" customHeight="1" x14ac:dyDescent="0.25">
      <c r="A35" s="196">
        <v>24</v>
      </c>
      <c r="B35" s="188" t="s">
        <v>246</v>
      </c>
      <c r="C35" s="186"/>
      <c r="D35" s="186">
        <f>'[1]I полуг_орг'!D34+'[1]II полуг_орг'!D35</f>
        <v>2</v>
      </c>
      <c r="E35" s="185">
        <f>D35/F35</f>
        <v>0.66666666666666663</v>
      </c>
      <c r="F35" s="184">
        <f>'[1]I полуг_орг'!D34+'[1]II полуг_орг'!C35</f>
        <v>3</v>
      </c>
      <c r="G35" s="183">
        <f>F35/C33*100</f>
        <v>2.5804231894030624E-2</v>
      </c>
      <c r="H35" s="182" t="str">
        <f>IF(G35&gt;=0.5,"да","нет")</f>
        <v>нет</v>
      </c>
      <c r="I35" s="181"/>
      <c r="J35" s="180"/>
    </row>
    <row r="36" spans="1:10" ht="14.45" customHeight="1" x14ac:dyDescent="0.25">
      <c r="A36" s="189"/>
      <c r="B36" s="191" t="s">
        <v>211</v>
      </c>
      <c r="C36" s="190">
        <v>12214</v>
      </c>
      <c r="D36" s="186"/>
      <c r="E36" s="185"/>
      <c r="F36" s="184"/>
      <c r="G36" s="192"/>
      <c r="H36" s="182"/>
      <c r="I36" s="181"/>
      <c r="J36" s="180"/>
    </row>
    <row r="37" spans="1:10" s="195" customFormat="1" ht="14.45" customHeight="1" x14ac:dyDescent="0.25">
      <c r="A37" s="189">
        <v>26</v>
      </c>
      <c r="B37" s="188" t="s">
        <v>210</v>
      </c>
      <c r="C37" s="186"/>
      <c r="D37" s="186">
        <f>'[1]I полуг_орг'!E36</f>
        <v>46</v>
      </c>
      <c r="E37" s="185">
        <f>D37/F37</f>
        <v>1</v>
      </c>
      <c r="F37" s="184">
        <f>'[1]I полуг_орг'!D36</f>
        <v>46</v>
      </c>
      <c r="G37" s="183">
        <f>F37/C36*100</f>
        <v>0.37661699688881611</v>
      </c>
      <c r="H37" s="182" t="str">
        <f>IF(G37&gt;=0.5,"да","нет")</f>
        <v>нет</v>
      </c>
      <c r="I37" s="181"/>
      <c r="J37" s="180"/>
    </row>
    <row r="38" spans="1:10" ht="14.45" customHeight="1" x14ac:dyDescent="0.25">
      <c r="A38" s="189"/>
      <c r="B38" s="191" t="s">
        <v>96</v>
      </c>
      <c r="C38" s="190">
        <v>18242</v>
      </c>
      <c r="D38" s="186"/>
      <c r="E38" s="185"/>
      <c r="F38" s="184"/>
      <c r="G38" s="192"/>
      <c r="H38" s="182"/>
      <c r="I38" s="181"/>
      <c r="J38" s="180"/>
    </row>
    <row r="39" spans="1:10" ht="11.25" customHeight="1" x14ac:dyDescent="0.25">
      <c r="A39" s="189">
        <v>27</v>
      </c>
      <c r="B39" s="188" t="s">
        <v>203</v>
      </c>
      <c r="C39" s="186"/>
      <c r="D39" s="186">
        <f>'[1]I полуг_орг'!E38+'[1]II полуг_орг'!D40</f>
        <v>32</v>
      </c>
      <c r="E39" s="185">
        <f>D39/F39</f>
        <v>1</v>
      </c>
      <c r="F39" s="184">
        <f>'[1]I полуг_орг'!D38+'[1]II полуг_орг'!C40</f>
        <v>32</v>
      </c>
      <c r="G39" s="183">
        <f>F39/C38*100</f>
        <v>0.17541936191207105</v>
      </c>
      <c r="H39" s="182" t="str">
        <f>IF(G39&gt;=0.5,"да","нет")</f>
        <v>нет</v>
      </c>
      <c r="I39" s="181"/>
      <c r="J39" s="180"/>
    </row>
    <row r="40" spans="1:10" ht="14.45" customHeight="1" x14ac:dyDescent="0.25">
      <c r="A40" s="189"/>
      <c r="B40" s="191" t="s">
        <v>209</v>
      </c>
      <c r="C40" s="190">
        <v>67519</v>
      </c>
      <c r="D40" s="186"/>
      <c r="E40" s="185"/>
      <c r="F40" s="184"/>
      <c r="G40" s="192"/>
      <c r="H40" s="182"/>
      <c r="I40" s="181"/>
      <c r="J40" s="180"/>
    </row>
    <row r="41" spans="1:10" ht="14.45" customHeight="1" x14ac:dyDescent="0.25">
      <c r="A41" s="189">
        <v>28</v>
      </c>
      <c r="B41" s="188" t="s">
        <v>208</v>
      </c>
      <c r="C41" s="186"/>
      <c r="D41" s="186">
        <f>'[1]I полуг_орг'!E40+'[1]II полуг_орг'!D42</f>
        <v>125</v>
      </c>
      <c r="E41" s="185">
        <f>D41/F41</f>
        <v>0.95419847328244278</v>
      </c>
      <c r="F41" s="184">
        <f>'[1]I полуг_орг'!D40+'[1]II полуг_орг'!C42</f>
        <v>131</v>
      </c>
      <c r="G41" s="183">
        <f>F41/$C$40*100</f>
        <v>0.19401946118870245</v>
      </c>
      <c r="H41" s="182" t="str">
        <f>IF(G41&gt;=0.5,"да","нет")</f>
        <v>нет</v>
      </c>
      <c r="I41" s="181">
        <v>0.99270072992700731</v>
      </c>
      <c r="J41" s="180">
        <f>(E41/I41-1)</f>
        <v>-3.8785361472833402E-2</v>
      </c>
    </row>
    <row r="42" spans="1:10" ht="14.45" customHeight="1" x14ac:dyDescent="0.25">
      <c r="A42" s="189">
        <v>29</v>
      </c>
      <c r="B42" s="188" t="s">
        <v>207</v>
      </c>
      <c r="C42" s="186"/>
      <c r="D42" s="186">
        <f>'[1]I полуг_орг'!E41+'[1]II полуг_орг'!D43</f>
        <v>131</v>
      </c>
      <c r="E42" s="185">
        <f>D42/F42</f>
        <v>1</v>
      </c>
      <c r="F42" s="184">
        <f>'[1]I полуг_орг'!D41+'[1]II полуг_орг'!C43</f>
        <v>131</v>
      </c>
      <c r="G42" s="183">
        <f>F42/$C$40*100</f>
        <v>0.19401946118870245</v>
      </c>
      <c r="H42" s="182" t="str">
        <f>IF(G42&gt;=0.5,"да","нет")</f>
        <v>нет</v>
      </c>
      <c r="I42" s="181">
        <v>1</v>
      </c>
      <c r="J42" s="180">
        <f>(E42/I42-1)</f>
        <v>0</v>
      </c>
    </row>
    <row r="43" spans="1:10" ht="14.45" customHeight="1" x14ac:dyDescent="0.25">
      <c r="A43" s="189"/>
      <c r="B43" s="194" t="s">
        <v>123</v>
      </c>
      <c r="C43" s="190">
        <v>26930</v>
      </c>
      <c r="D43" s="186"/>
      <c r="E43" s="185"/>
      <c r="F43" s="184"/>
      <c r="G43" s="192"/>
      <c r="H43" s="182"/>
      <c r="I43" s="181"/>
      <c r="J43" s="180"/>
    </row>
    <row r="44" spans="1:10" ht="14.45" customHeight="1" x14ac:dyDescent="0.25">
      <c r="A44" s="189"/>
      <c r="B44" s="194" t="s">
        <v>135</v>
      </c>
      <c r="C44" s="190">
        <v>13980</v>
      </c>
      <c r="D44" s="186"/>
      <c r="E44" s="185"/>
      <c r="F44" s="184"/>
      <c r="G44" s="192"/>
      <c r="H44" s="182"/>
      <c r="I44" s="181"/>
      <c r="J44" s="180"/>
    </row>
    <row r="45" spans="1:10" ht="14.45" customHeight="1" x14ac:dyDescent="0.25">
      <c r="A45" s="189">
        <v>30</v>
      </c>
      <c r="B45" s="188" t="s">
        <v>206</v>
      </c>
      <c r="C45" s="186"/>
      <c r="D45" s="186">
        <f>'[1]I полуг_орг'!E44+'[1]II полуг_орг'!D46</f>
        <v>19</v>
      </c>
      <c r="E45" s="185">
        <f>D45/F45</f>
        <v>1</v>
      </c>
      <c r="F45" s="184">
        <f>'[1]I полуг_орг'!D44+'[1]II полуг_орг'!C46</f>
        <v>19</v>
      </c>
      <c r="G45" s="183">
        <f>F45/C44*100</f>
        <v>0.13590844062947066</v>
      </c>
      <c r="H45" s="182" t="str">
        <f>IF(G45&gt;=0.5,"да","нет")</f>
        <v>нет</v>
      </c>
      <c r="I45" s="181"/>
      <c r="J45" s="180"/>
    </row>
    <row r="46" spans="1:10" ht="14.45" customHeight="1" x14ac:dyDescent="0.25">
      <c r="A46" s="189"/>
      <c r="B46" s="188" t="s">
        <v>205</v>
      </c>
      <c r="C46" s="186"/>
      <c r="D46" s="186">
        <f>'[1]I полуг_орг'!E45+'[1]II полуг_орг'!D47</f>
        <v>19</v>
      </c>
      <c r="E46" s="185">
        <f>D46/F46</f>
        <v>1</v>
      </c>
      <c r="F46" s="184">
        <f>'[1]I полуг_орг'!D45+'[1]II полуг_орг'!C47</f>
        <v>19</v>
      </c>
      <c r="G46" s="183">
        <f>F46/C44*100</f>
        <v>0.13590844062947066</v>
      </c>
      <c r="H46" s="182" t="str">
        <f>IF(G46&gt;=0.5,"да","нет")</f>
        <v>нет</v>
      </c>
      <c r="I46" s="181"/>
      <c r="J46" s="180"/>
    </row>
    <row r="47" spans="1:10" ht="14.45" customHeight="1" x14ac:dyDescent="0.25">
      <c r="A47" s="189"/>
      <c r="B47" s="191" t="s">
        <v>142</v>
      </c>
      <c r="C47" s="190">
        <v>12909</v>
      </c>
      <c r="D47" s="186"/>
      <c r="E47" s="185"/>
      <c r="F47" s="184"/>
      <c r="G47" s="192"/>
      <c r="H47" s="182"/>
      <c r="I47" s="181"/>
      <c r="J47" s="180"/>
    </row>
    <row r="48" spans="1:10" ht="12.75" customHeight="1" x14ac:dyDescent="0.25">
      <c r="A48" s="189">
        <v>31</v>
      </c>
      <c r="B48" s="188" t="s">
        <v>204</v>
      </c>
      <c r="C48" s="186"/>
      <c r="D48" s="186">
        <f>'[1]I полуг_орг'!E47+'[1]II полуг_орг'!D49</f>
        <v>7</v>
      </c>
      <c r="E48" s="185">
        <f>D48/F48</f>
        <v>1</v>
      </c>
      <c r="F48" s="184">
        <f>'[1]I полуг_орг'!D47+'[1]II полуг_орг'!C49</f>
        <v>7</v>
      </c>
      <c r="G48" s="183">
        <f>F48/C47*100</f>
        <v>5.4225733984042138E-2</v>
      </c>
      <c r="H48" s="182" t="str">
        <f>IF(G48&gt;=0.5,"да","нет")</f>
        <v>нет</v>
      </c>
      <c r="I48" s="181"/>
      <c r="J48" s="180"/>
    </row>
    <row r="49" spans="1:10" ht="14.45" customHeight="1" x14ac:dyDescent="0.25">
      <c r="A49" s="189">
        <v>32</v>
      </c>
      <c r="B49" s="188" t="s">
        <v>247</v>
      </c>
      <c r="C49" s="186"/>
      <c r="D49" s="186">
        <f>'[1]I полуг_орг'!E48+'[1]II полуг_орг'!D50</f>
        <v>7</v>
      </c>
      <c r="E49" s="185">
        <f>D49/F49</f>
        <v>1</v>
      </c>
      <c r="F49" s="184">
        <f>'[1]I полуг_орг'!D48+'[1]II полуг_орг'!C50</f>
        <v>7</v>
      </c>
      <c r="G49" s="183">
        <f>F49/C47*100</f>
        <v>5.4225733984042138E-2</v>
      </c>
      <c r="H49" s="182" t="str">
        <f>IF(G49&gt;=0.5,"да","нет")</f>
        <v>нет</v>
      </c>
      <c r="I49" s="181"/>
      <c r="J49" s="180"/>
    </row>
    <row r="50" spans="1:10" ht="14.45" customHeight="1" x14ac:dyDescent="0.25">
      <c r="A50" s="189"/>
      <c r="B50" s="191" t="s">
        <v>148</v>
      </c>
      <c r="C50" s="190">
        <v>13646</v>
      </c>
      <c r="D50" s="186"/>
      <c r="E50" s="185"/>
      <c r="F50" s="184"/>
      <c r="G50" s="192"/>
      <c r="H50" s="182"/>
      <c r="I50" s="181"/>
      <c r="J50" s="180"/>
    </row>
    <row r="51" spans="1:10" ht="14.45" customHeight="1" x14ac:dyDescent="0.25">
      <c r="A51" s="189">
        <v>33</v>
      </c>
      <c r="B51" s="188" t="s">
        <v>203</v>
      </c>
      <c r="C51" s="186"/>
      <c r="D51" s="186">
        <f>'[1]I полуг_орг'!E50+'[1]II полуг_орг'!D52</f>
        <v>79</v>
      </c>
      <c r="E51" s="185">
        <f>D51/F51</f>
        <v>1</v>
      </c>
      <c r="F51" s="184">
        <f>'[1]I полуг_орг'!D50+'[1]II полуг_орг'!C52</f>
        <v>79</v>
      </c>
      <c r="G51" s="183">
        <f>F51/C50*100</f>
        <v>0.57892422687967171</v>
      </c>
      <c r="H51" s="182" t="str">
        <f>IF(G51&gt;=0.5,"да","нет")</f>
        <v>да</v>
      </c>
      <c r="I51" s="181">
        <v>1</v>
      </c>
      <c r="J51" s="180">
        <f>(E51/I51-1)</f>
        <v>0</v>
      </c>
    </row>
    <row r="52" spans="1:10" ht="14.45" customHeight="1" x14ac:dyDescent="0.25">
      <c r="A52" s="189"/>
      <c r="B52" s="191" t="s">
        <v>158</v>
      </c>
      <c r="C52" s="190">
        <v>22697</v>
      </c>
      <c r="D52" s="186"/>
      <c r="E52" s="185"/>
      <c r="F52" s="184"/>
      <c r="G52" s="183"/>
      <c r="H52" s="182"/>
      <c r="I52" s="181"/>
      <c r="J52" s="180"/>
    </row>
    <row r="53" spans="1:10" ht="14.45" customHeight="1" x14ac:dyDescent="0.25">
      <c r="A53" s="189">
        <v>34</v>
      </c>
      <c r="B53" s="193" t="s">
        <v>202</v>
      </c>
      <c r="C53" s="186"/>
      <c r="D53" s="186">
        <f>'[1]I полуг_орг'!E52+'[1]II полуг_орг'!D54</f>
        <v>64</v>
      </c>
      <c r="E53" s="185">
        <f>D53/F53</f>
        <v>1</v>
      </c>
      <c r="F53" s="184">
        <f>'[1]I полуг_орг'!D52+'[1]II полуг_орг'!C54</f>
        <v>64</v>
      </c>
      <c r="G53" s="183">
        <f>F53/$C$52*100</f>
        <v>0.28197559148786183</v>
      </c>
      <c r="H53" s="182" t="str">
        <f>IF(G53&gt;=0.5,"да","нет")</f>
        <v>нет</v>
      </c>
      <c r="I53" s="181">
        <v>1</v>
      </c>
      <c r="J53" s="180">
        <f>(E53/I53-1)</f>
        <v>0</v>
      </c>
    </row>
    <row r="54" spans="1:10" ht="15.75" x14ac:dyDescent="0.25">
      <c r="A54" s="189"/>
      <c r="B54" s="191" t="s">
        <v>169</v>
      </c>
      <c r="C54" s="190">
        <v>27846</v>
      </c>
      <c r="D54" s="186"/>
      <c r="E54" s="185"/>
      <c r="F54" s="184"/>
      <c r="G54" s="183"/>
      <c r="H54" s="182"/>
      <c r="I54" s="181"/>
      <c r="J54" s="180"/>
    </row>
    <row r="55" spans="1:10" ht="15.75" x14ac:dyDescent="0.25">
      <c r="A55" s="189">
        <v>37</v>
      </c>
      <c r="B55" s="188" t="s">
        <v>201</v>
      </c>
      <c r="C55" s="186"/>
      <c r="D55" s="186">
        <f>'[1]I полуг_орг'!E56+'[1]II полуг_орг'!D58</f>
        <v>21</v>
      </c>
      <c r="E55" s="185">
        <f>D55/F55</f>
        <v>0.95454545454545459</v>
      </c>
      <c r="F55" s="184">
        <f>'[1]I полуг_орг'!D56+'[1]II полуг_орг'!C58</f>
        <v>22</v>
      </c>
      <c r="G55" s="192">
        <f>F55/$C$54*100</f>
        <v>7.9005961358902532E-2</v>
      </c>
      <c r="H55" s="182" t="str">
        <f>IF(G55&gt;=0.5,"да","нет")</f>
        <v>нет</v>
      </c>
      <c r="I55" s="181">
        <v>1</v>
      </c>
      <c r="J55" s="180">
        <f>(E55/I55-1)</f>
        <v>-4.5454545454545414E-2</v>
      </c>
    </row>
    <row r="56" spans="1:10" ht="15.75" x14ac:dyDescent="0.25">
      <c r="A56" s="189"/>
      <c r="B56" s="191" t="s">
        <v>179</v>
      </c>
      <c r="C56" s="190">
        <v>6590</v>
      </c>
      <c r="D56" s="186"/>
      <c r="E56" s="185"/>
      <c r="F56" s="184"/>
      <c r="G56" s="183"/>
      <c r="H56" s="182"/>
      <c r="I56" s="181"/>
      <c r="J56" s="180"/>
    </row>
    <row r="57" spans="1:10" ht="15.75" x14ac:dyDescent="0.25">
      <c r="A57" s="189">
        <v>38</v>
      </c>
      <c r="B57" s="188" t="s">
        <v>200</v>
      </c>
      <c r="C57" s="187"/>
      <c r="D57" s="186"/>
      <c r="E57" s="185"/>
      <c r="F57" s="184"/>
      <c r="G57" s="183"/>
      <c r="H57" s="182"/>
      <c r="I57" s="181">
        <v>1</v>
      </c>
      <c r="J57" s="180"/>
    </row>
    <row r="58" spans="1:10" ht="15.75" x14ac:dyDescent="0.25">
      <c r="A58" s="189">
        <v>39</v>
      </c>
      <c r="B58" s="188" t="s">
        <v>199</v>
      </c>
      <c r="C58" s="187"/>
      <c r="D58" s="186"/>
      <c r="E58" s="185"/>
      <c r="F58" s="184"/>
      <c r="G58" s="183"/>
      <c r="H58" s="182"/>
      <c r="I58" s="181">
        <v>0.83333333333333337</v>
      </c>
      <c r="J58" s="180"/>
    </row>
    <row r="59" spans="1:10" x14ac:dyDescent="0.25">
      <c r="C59" s="179">
        <f>SUM(C4:C58)</f>
        <v>675332</v>
      </c>
      <c r="F59" s="175">
        <f>F5+F14+F21+F23+F30+F34+F37+F39+F41+F45+F48+F51+F53+F55</f>
        <v>1223</v>
      </c>
    </row>
  </sheetData>
  <mergeCells count="1">
    <mergeCell ref="A1:J1"/>
  </mergeCells>
  <pageMargins left="0.78740157480314965" right="0.19685039370078741" top="0.19685039370078741" bottom="0.19685039370078741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Итоги ОМС </vt:lpstr>
      <vt:lpstr>Итоги организации</vt:lpstr>
      <vt:lpstr>'Итоги ОМС '!Заголовки_для_печати</vt:lpstr>
      <vt:lpstr>'Итоги ОМС '!Область_печати</vt:lpstr>
      <vt:lpstr>'Итоги организации'!Область_печати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xingnee</cp:lastModifiedBy>
  <cp:lastPrinted>2022-01-27T07:38:02Z</cp:lastPrinted>
  <dcterms:created xsi:type="dcterms:W3CDTF">2022-01-27T06:48:51Z</dcterms:created>
  <dcterms:modified xsi:type="dcterms:W3CDTF">2022-02-17T05:55:39Z</dcterms:modified>
</cp:coreProperties>
</file>