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8570" windowHeight="12750" activeTab="0"/>
  </bookViews>
  <sheets>
    <sheet name="Прил №1 (2024-2026)" sheetId="1" r:id="rId1"/>
  </sheets>
  <definedNames>
    <definedName name="_xlnm.Print_Titles" localSheetId="0">'Прил №1 (2024-2026)'!$18:$19</definedName>
    <definedName name="_xlnm.Print_Area" localSheetId="0">'Прил №1 (2024-2026)'!$A$1:$M$81</definedName>
  </definedNames>
  <calcPr fullCalcOnLoad="1"/>
</workbook>
</file>

<file path=xl/sharedStrings.xml><?xml version="1.0" encoding="utf-8"?>
<sst xmlns="http://schemas.openxmlformats.org/spreadsheetml/2006/main" count="559" uniqueCount="114">
  <si>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</si>
  <si>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</si>
  <si>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</si>
  <si>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</si>
  <si>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</si>
  <si>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</si>
  <si>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</si>
  <si>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</si>
  <si>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</si>
  <si>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</si>
  <si>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</si>
  <si>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</si>
  <si>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</si>
  <si>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</si>
  <si>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</si>
  <si>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</si>
  <si>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</si>
  <si>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</si>
  <si>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</si>
  <si>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</si>
  <si>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</si>
  <si>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</si>
  <si>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</si>
  <si>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</si>
  <si>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</si>
  <si>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</si>
  <si>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</si>
  <si>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</si>
  <si>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</si>
  <si>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</si>
  <si>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</si>
  <si>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</si>
  <si>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</si>
  <si>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</si>
  <si>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</si>
  <si>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</si>
  <si>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</si>
  <si>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</si>
  <si>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</si>
  <si>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0004</t>
  </si>
  <si>
    <t>0006</t>
  </si>
  <si>
    <t>892</t>
  </si>
  <si>
    <t>866</t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</si>
  <si>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</si>
  <si>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</si>
  <si>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</si>
  <si>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</si>
  <si>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</si>
  <si>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</si>
  <si>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</si>
  <si>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</si>
  <si>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</si>
  <si>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</si>
  <si>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</si>
  <si>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</si>
  <si>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</si>
  <si>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</si>
  <si>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</si>
  <si>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</si>
  <si>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</si>
  <si>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</si>
  <si>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</si>
  <si>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</si>
  <si>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</si>
  <si>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</si>
  <si>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</si>
  <si>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r>
      <t>Погашение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</si>
  <si>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0007</t>
  </si>
  <si>
    <t>3</t>
  </si>
  <si>
    <t>финансирования дефицита республиканского бюджета Республики Марий Эл</t>
  </si>
  <si>
    <t>Привлечение кредитов от кредитных организаций республиканским бюджетом Республики Марий Эл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</si>
  <si>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</si>
  <si>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r>
      <t>Привлечение республиканским бюджетом Республики Марий Эл кредитов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из других бюджетов бюджетной системы Российской Федерации в валюте Российской Федерации</t>
    </r>
  </si>
  <si>
    <t>0008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</si>
  <si>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</si>
  <si>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 xml:space="preserve">                                                                                       ПРИЛОЖЕНИЕ № 1</t>
  </si>
  <si>
    <t xml:space="preserve">                                                                                     к Закону Республики Марий Эл</t>
  </si>
  <si>
    <t xml:space="preserve">                                                                                    "О республиканском бюджете</t>
  </si>
  <si>
    <t>2024 год</t>
  </si>
  <si>
    <r>
      <t>Привлечение республиканским бюджетом Республики Марий Эл из федерального бюджета бюджетного кредита на пополнение остатка средств на едином счете республиканского бюджета Республики Марий</t>
    </r>
    <r>
      <rPr>
        <sz val="12"/>
        <color indexed="8"/>
        <rFont val="Calibri"/>
        <family val="2"/>
      </rPr>
      <t> </t>
    </r>
    <r>
      <rPr>
        <sz val="12"/>
        <color indexed="8"/>
        <rFont val="Times New Roman"/>
        <family val="1"/>
      </rPr>
      <t>Эл</t>
    </r>
  </si>
  <si>
    <t>2025 год</t>
  </si>
  <si>
    <t>2700</t>
  </si>
  <si>
    <t>Привлечение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</si>
  <si>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Погашение республиканским бюджетом Республики Марий Эл из федерального бюджета бюджетного кредита на финансовое обеспечение реализации инфраструктурных проектов</t>
  </si>
  <si>
    <t>Погашение республиканским бюджетом Республики Марий Эл бюджетного кредита, полученного из федерального бюджета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Республики Марий Эл (муниципального образования)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</si>
  <si>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2900</t>
  </si>
  <si>
    <t>2800</t>
  </si>
  <si>
    <t>КРЕДИТЫ КРЕДИТНЫХ ОРГАНИЗАЦИЙ                            В ВАЛЮТЕ РОССИЙСКОЙ ФЕДЕРАЦИИ</t>
  </si>
  <si>
    <t>Предоставление бюджетных кредитов бюджетам муниципальных образований в Республике                               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</si>
  <si>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                                    Марий Эл из республиканского бюджета Республики Марий Эл на частичное покрытие дефицита бюджета</t>
  </si>
  <si>
    <t xml:space="preserve">                                                                                     Республики Марий Эл на 2024 год</t>
  </si>
  <si>
    <t xml:space="preserve">                                                                                          и на плановый период 2025 и 2026 годов"</t>
  </si>
  <si>
    <t xml:space="preserve">     от                         2023 года  №        </t>
  </si>
  <si>
    <t xml:space="preserve"> на 2024 год и на плановый период 2025 и 2026 годов</t>
  </si>
  <si>
    <t>2026 год</t>
  </si>
  <si>
    <t>5002</t>
  </si>
  <si>
    <t>5102</t>
  </si>
  <si>
    <t>5500</t>
  </si>
  <si>
    <t>Погашение республиканским бюджетом Республики Марий Эл бюджетного кредита, полученного из федерального бюджета для осуществления мероприятий по оказанию государственной поддержки сельскохозяйственным товаропроизводителям в целях ликвидации последствий засухи</t>
  </si>
  <si>
    <t>5600</t>
  </si>
  <si>
    <t>5700</t>
  </si>
  <si>
    <t>Погашение республиканским бюджетом Республики Марий Эл кредитов из других бюджетов бюджетной системы Российской Федерации в валюте Российской Федерации (бюджетные кредиты в целях опережающего финансового обеспечения расходных обязательств субъектов Российской Федерации, принимаемых                                  в целях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инфраструктуры)</t>
  </si>
  <si>
    <t>Погашение республиканским бюджетом Республики Марий Эл кредитов из других бюджетов бюджетной системы Российской Федерации в валюте Российской Федерации (специальные казначейские кредиты)</t>
  </si>
  <si>
    <t>Бюджетные кредиты из других бюджетов бюджетной системы Российской Федерации                   в валюте Российской Федерации</t>
  </si>
  <si>
    <t>Привлечение кредитов от кредитных организаций         в валюте Российской Федерации</t>
  </si>
  <si>
    <t>Погашение бюджетных кредитов, полученных        из других бюджетов бюджетной системы Российской Федерации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</si>
  <si>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                  на пополнение остатка средств на едином счете республиканского бюджета Республики Марий Эл</t>
  </si>
  <si>
    <t>Погашение республиканским бюджетом Республики Марий Эл бюджетного кредита, полученного из федерального бюджета                  для погашения долговых обязательств Республики Марий Эл (муниципального образования) в виде обязательств по государственным (муниципальным) ценным бумагам и кредитам, полученным Республикой Марий Эл (муниципальным образованием) от кредитных организаций, иностранных банков и международных финансовых организаций</t>
  </si>
  <si>
    <t>Погашение республиканским бюджетом Республики Марий Эл бюджетного кредита, полученного из федерального бюджета                 для частичного покрытия дефицита республиканского бюджета Республики Марий Эл</t>
  </si>
  <si>
    <t>Погашение республиканским бюджетом Республики Марий Эл бюджетного кредита, полученного из федерального бюджета                    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</si>
  <si>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Возврат бюджетных кредитов, предоставленных бюджетам муниципальных образований                     в Республике Марий Эл из республиканского бюджета Республики Марий Эл на покрытие временных кассовых разрывов</t>
  </si>
  <si>
    <t>Возврат бюджетных кредитов, предоставленных бюджетам муниципальных образований                     в Республике Марий Эл из республиканского бюджета Республики Марий Эл на частичное покрытие дефицита бюджета</t>
  </si>
  <si>
    <t>Возврат бюджетных кредитов, предоставленных бюджетам муниципальных образований                    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                                по муниципальным ценным бумагам и кредитам, полученным муниципальным образованием                от кредитных организаций, иностранных банков и международных финансовых организаций</t>
  </si>
  <si>
    <t>Возврат бюджетных кредитов, предоставленных бюджетам муниципальных образований                     в Республике Марий Эл из республиканского бюджета Республики Марий Эл для погашения долговых обязательств муниципального образования в виде обязательств                              по муниципальным ценным бумагам муниципального образования и кредитам, полученным муниципальным образованием                        от кредитных организаций, иностранных банков и международных финансовых организаций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</si>
</sst>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47" fillId="0" borderId="0" xfId="0" applyFont="1" applyFill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8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48" fillId="0" borderId="0" xfId="0" applyFont="1" applyFill="1" applyAlignment="1">
      <alignment horizontal="justify" vertical="top" wrapText="1"/>
    </xf>
    <xf numFmtId="177" fontId="48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right" vertical="top"/>
    </xf>
    <xf numFmtId="49" fontId="48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right" vertical="top"/>
    </xf>
    <xf numFmtId="49" fontId="48" fillId="33" borderId="0" xfId="0" applyNumberFormat="1" applyFont="1" applyFill="1" applyBorder="1" applyAlignment="1">
      <alignment horizontal="justify" vertical="top" wrapText="1"/>
    </xf>
    <xf numFmtId="179" fontId="7" fillId="33" borderId="0" xfId="0" applyNumberFormat="1" applyFont="1" applyFill="1" applyBorder="1" applyAlignment="1">
      <alignment horizontal="right" vertical="top"/>
    </xf>
    <xf numFmtId="0" fontId="48" fillId="33" borderId="0" xfId="0" applyFont="1" applyFill="1" applyAlignment="1">
      <alignment horizontal="justify" vertical="top" wrapText="1"/>
    </xf>
    <xf numFmtId="43" fontId="3" fillId="0" borderId="0" xfId="61" applyFont="1" applyFill="1" applyAlignment="1">
      <alignment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zoomScalePageLayoutView="0" workbookViewId="0" topLeftCell="A72">
      <selection activeCell="O73" sqref="O73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49.625" style="1" customWidth="1"/>
    <col min="10" max="10" width="15.75390625" style="1" customWidth="1"/>
    <col min="11" max="12" width="15.75390625" style="3" customWidth="1"/>
    <col min="13" max="13" width="2.375" style="3" customWidth="1"/>
    <col min="14" max="14" width="9.125" style="3" customWidth="1"/>
    <col min="15" max="17" width="20.375" style="3" bestFit="1" customWidth="1"/>
    <col min="18" max="16384" width="9.125" style="3" customWidth="1"/>
  </cols>
  <sheetData>
    <row r="1" spans="2:13" ht="18.75" customHeight="1">
      <c r="B1" s="2"/>
      <c r="E1" s="2"/>
      <c r="F1" s="2"/>
      <c r="I1" s="48" t="s">
        <v>75</v>
      </c>
      <c r="J1" s="48"/>
      <c r="K1" s="48"/>
      <c r="L1" s="48"/>
      <c r="M1" s="48"/>
    </row>
    <row r="2" spans="2:13" ht="18.75" customHeight="1">
      <c r="B2" s="2"/>
      <c r="E2" s="2"/>
      <c r="F2" s="2"/>
      <c r="I2" s="48" t="s">
        <v>76</v>
      </c>
      <c r="J2" s="48"/>
      <c r="K2" s="48"/>
      <c r="L2" s="48"/>
      <c r="M2" s="48"/>
    </row>
    <row r="3" spans="2:13" ht="18.75" customHeight="1">
      <c r="B3" s="2"/>
      <c r="E3" s="2"/>
      <c r="F3" s="2"/>
      <c r="I3" s="48" t="s">
        <v>77</v>
      </c>
      <c r="J3" s="48"/>
      <c r="K3" s="48"/>
      <c r="L3" s="48"/>
      <c r="M3" s="48"/>
    </row>
    <row r="4" spans="2:13" ht="18.75" customHeight="1">
      <c r="B4" s="2"/>
      <c r="E4" s="2"/>
      <c r="F4" s="2"/>
      <c r="I4" s="48" t="s">
        <v>90</v>
      </c>
      <c r="J4" s="48"/>
      <c r="K4" s="48"/>
      <c r="L4" s="48"/>
      <c r="M4" s="48"/>
    </row>
    <row r="5" spans="2:13" ht="18.75" customHeight="1">
      <c r="B5" s="2"/>
      <c r="E5" s="2"/>
      <c r="F5" s="2"/>
      <c r="I5" s="49" t="s">
        <v>91</v>
      </c>
      <c r="J5" s="49"/>
      <c r="K5" s="49"/>
      <c r="L5" s="49"/>
      <c r="M5" s="49"/>
    </row>
    <row r="6" spans="2:13" ht="18.75" customHeight="1">
      <c r="B6" s="2"/>
      <c r="E6" s="2"/>
      <c r="F6" s="2"/>
      <c r="J6" s="48" t="s">
        <v>92</v>
      </c>
      <c r="K6" s="48"/>
      <c r="L6" s="48"/>
      <c r="M6" s="48"/>
    </row>
    <row r="7" spans="1:12" ht="18.75" customHeight="1">
      <c r="A7" s="12"/>
      <c r="B7" s="13"/>
      <c r="C7" s="12"/>
      <c r="D7" s="12"/>
      <c r="E7" s="13"/>
      <c r="F7" s="13"/>
      <c r="G7" s="12"/>
      <c r="H7" s="12"/>
      <c r="I7" s="11"/>
      <c r="J7" s="11"/>
      <c r="K7" s="11"/>
      <c r="L7" s="11"/>
    </row>
    <row r="8" spans="1:12" ht="18.75" customHeight="1">
      <c r="A8" s="12"/>
      <c r="B8" s="13"/>
      <c r="C8" s="12"/>
      <c r="D8" s="12"/>
      <c r="E8" s="13"/>
      <c r="F8" s="13"/>
      <c r="G8" s="12"/>
      <c r="H8" s="12"/>
      <c r="I8" s="11"/>
      <c r="J8" s="11"/>
      <c r="K8" s="11"/>
      <c r="L8" s="11"/>
    </row>
    <row r="9" spans="1:12" s="4" customFormat="1" ht="18.75">
      <c r="A9" s="12"/>
      <c r="B9" s="13"/>
      <c r="C9" s="12"/>
      <c r="D9" s="12"/>
      <c r="E9" s="13"/>
      <c r="F9" s="13"/>
      <c r="G9" s="12"/>
      <c r="H9" s="12"/>
      <c r="I9" s="11"/>
      <c r="J9" s="11"/>
      <c r="K9" s="11"/>
      <c r="L9" s="11"/>
    </row>
    <row r="10" spans="1:12" s="4" customFormat="1" ht="27" customHeight="1">
      <c r="A10" s="47" t="s">
        <v>56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s="4" customFormat="1" ht="18.75" customHeight="1">
      <c r="A11" s="46" t="s">
        <v>69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4" customFormat="1" ht="18.75" customHeight="1">
      <c r="A12" s="46" t="s">
        <v>93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1" s="4" customFormat="1" ht="18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s="4" customFormat="1" ht="18.7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8.75">
      <c r="A15" s="5"/>
      <c r="B15" s="6"/>
      <c r="C15" s="5"/>
      <c r="D15" s="5"/>
      <c r="E15" s="6"/>
      <c r="F15" s="6"/>
      <c r="G15" s="5"/>
      <c r="H15" s="5"/>
      <c r="I15" s="7"/>
      <c r="J15" s="7"/>
      <c r="L15" s="33" t="s">
        <v>7</v>
      </c>
    </row>
    <row r="16" spans="2:12" ht="9" customHeight="1">
      <c r="B16" s="2"/>
      <c r="E16" s="2"/>
      <c r="F16" s="2"/>
      <c r="I16" s="7"/>
      <c r="J16" s="7"/>
      <c r="K16" s="7"/>
      <c r="L16" s="14"/>
    </row>
    <row r="17" spans="1:12" s="4" customFormat="1" ht="27" customHeight="1">
      <c r="A17" s="43" t="s">
        <v>25</v>
      </c>
      <c r="B17" s="43"/>
      <c r="C17" s="43"/>
      <c r="D17" s="43"/>
      <c r="E17" s="43"/>
      <c r="F17" s="43"/>
      <c r="G17" s="43"/>
      <c r="H17" s="44"/>
      <c r="I17" s="17" t="s">
        <v>26</v>
      </c>
      <c r="J17" s="18" t="s">
        <v>78</v>
      </c>
      <c r="K17" s="18" t="s">
        <v>80</v>
      </c>
      <c r="L17" s="18" t="s">
        <v>94</v>
      </c>
    </row>
    <row r="18" spans="1:12" s="4" customFormat="1" ht="18.75">
      <c r="A18" s="43" t="s">
        <v>8</v>
      </c>
      <c r="B18" s="43"/>
      <c r="C18" s="43"/>
      <c r="D18" s="43"/>
      <c r="E18" s="43"/>
      <c r="F18" s="43"/>
      <c r="G18" s="43"/>
      <c r="H18" s="44"/>
      <c r="I18" s="19" t="s">
        <v>9</v>
      </c>
      <c r="J18" s="19" t="s">
        <v>68</v>
      </c>
      <c r="K18" s="20">
        <v>4</v>
      </c>
      <c r="L18" s="21">
        <v>5</v>
      </c>
    </row>
    <row r="19" spans="1:12" ht="7.5" customHeight="1">
      <c r="A19" s="22"/>
      <c r="B19" s="22"/>
      <c r="C19" s="22"/>
      <c r="D19" s="22"/>
      <c r="E19" s="22"/>
      <c r="F19" s="22"/>
      <c r="G19" s="22"/>
      <c r="H19" s="22"/>
      <c r="I19" s="23"/>
      <c r="J19" s="23"/>
      <c r="K19" s="24"/>
      <c r="L19" s="25"/>
    </row>
    <row r="20" spans="1:12" ht="42" customHeight="1">
      <c r="A20" s="26" t="s">
        <v>14</v>
      </c>
      <c r="B20" s="26" t="s">
        <v>1</v>
      </c>
      <c r="C20" s="26" t="s">
        <v>0</v>
      </c>
      <c r="D20" s="26" t="s">
        <v>0</v>
      </c>
      <c r="E20" s="26" t="s">
        <v>0</v>
      </c>
      <c r="F20" s="22" t="s">
        <v>0</v>
      </c>
      <c r="G20" s="22" t="s">
        <v>15</v>
      </c>
      <c r="H20" s="22" t="s">
        <v>14</v>
      </c>
      <c r="I20" s="27" t="s">
        <v>27</v>
      </c>
      <c r="J20" s="28">
        <f>J26+J31+J48+J57+J21</f>
        <v>-2423345.6628599996</v>
      </c>
      <c r="K20" s="28">
        <f>K26+K31+K48+K57+K21</f>
        <v>206770.34357000026</v>
      </c>
      <c r="L20" s="28">
        <f>L26+L31+L48+L57+L21</f>
        <v>-96093.65642999997</v>
      </c>
    </row>
    <row r="21" spans="1:12" ht="66" customHeight="1">
      <c r="A21" s="26" t="s">
        <v>14</v>
      </c>
      <c r="B21" s="26" t="s">
        <v>1</v>
      </c>
      <c r="C21" s="26" t="s">
        <v>1</v>
      </c>
      <c r="D21" s="26" t="s">
        <v>0</v>
      </c>
      <c r="E21" s="26" t="s">
        <v>0</v>
      </c>
      <c r="F21" s="22" t="s">
        <v>0</v>
      </c>
      <c r="G21" s="22" t="s">
        <v>15</v>
      </c>
      <c r="H21" s="22" t="s">
        <v>14</v>
      </c>
      <c r="I21" s="29" t="s">
        <v>49</v>
      </c>
      <c r="J21" s="28">
        <f>J22+J24</f>
        <v>-500000</v>
      </c>
      <c r="K21" s="28">
        <f>K22+K24</f>
        <v>0</v>
      </c>
      <c r="L21" s="28">
        <f>L22+L24</f>
        <v>0</v>
      </c>
    </row>
    <row r="22" spans="1:12" ht="51.75" customHeight="1" hidden="1" outlineLevel="1">
      <c r="A22" s="26" t="s">
        <v>14</v>
      </c>
      <c r="B22" s="26" t="s">
        <v>1</v>
      </c>
      <c r="C22" s="26" t="s">
        <v>1</v>
      </c>
      <c r="D22" s="26" t="s">
        <v>0</v>
      </c>
      <c r="E22" s="26" t="s">
        <v>0</v>
      </c>
      <c r="F22" s="22" t="s">
        <v>0</v>
      </c>
      <c r="G22" s="22" t="s">
        <v>15</v>
      </c>
      <c r="H22" s="22" t="s">
        <v>10</v>
      </c>
      <c r="I22" s="29" t="s">
        <v>50</v>
      </c>
      <c r="J22" s="28"/>
      <c r="K22" s="28">
        <f>K23</f>
        <v>0</v>
      </c>
      <c r="L22" s="28">
        <f>L23</f>
        <v>0</v>
      </c>
    </row>
    <row r="23" spans="1:12" ht="51" customHeight="1" hidden="1" outlineLevel="1">
      <c r="A23" s="26" t="s">
        <v>41</v>
      </c>
      <c r="B23" s="26" t="s">
        <v>1</v>
      </c>
      <c r="C23" s="26" t="s">
        <v>1</v>
      </c>
      <c r="D23" s="26" t="s">
        <v>0</v>
      </c>
      <c r="E23" s="26" t="s">
        <v>0</v>
      </c>
      <c r="F23" s="22" t="s">
        <v>2</v>
      </c>
      <c r="G23" s="22" t="s">
        <v>15</v>
      </c>
      <c r="H23" s="22" t="s">
        <v>11</v>
      </c>
      <c r="I23" s="29" t="s">
        <v>51</v>
      </c>
      <c r="J23" s="28"/>
      <c r="K23" s="28"/>
      <c r="L23" s="28"/>
    </row>
    <row r="24" spans="1:12" ht="51.75" customHeight="1" collapsed="1">
      <c r="A24" s="26" t="s">
        <v>14</v>
      </c>
      <c r="B24" s="26" t="s">
        <v>1</v>
      </c>
      <c r="C24" s="26" t="s">
        <v>1</v>
      </c>
      <c r="D24" s="26" t="s">
        <v>0</v>
      </c>
      <c r="E24" s="26" t="s">
        <v>0</v>
      </c>
      <c r="F24" s="22" t="s">
        <v>0</v>
      </c>
      <c r="G24" s="22" t="s">
        <v>15</v>
      </c>
      <c r="H24" s="22" t="s">
        <v>12</v>
      </c>
      <c r="I24" s="27" t="s">
        <v>59</v>
      </c>
      <c r="J24" s="28">
        <f>J25</f>
        <v>-500000</v>
      </c>
      <c r="K24" s="28">
        <f>K25</f>
        <v>0</v>
      </c>
      <c r="L24" s="28">
        <f>L25</f>
        <v>0</v>
      </c>
    </row>
    <row r="25" spans="1:15" ht="53.25" customHeight="1">
      <c r="A25" s="26" t="s">
        <v>41</v>
      </c>
      <c r="B25" s="26" t="s">
        <v>1</v>
      </c>
      <c r="C25" s="26" t="s">
        <v>1</v>
      </c>
      <c r="D25" s="26" t="s">
        <v>0</v>
      </c>
      <c r="E25" s="26" t="s">
        <v>0</v>
      </c>
      <c r="F25" s="22" t="s">
        <v>2</v>
      </c>
      <c r="G25" s="22" t="s">
        <v>15</v>
      </c>
      <c r="H25" s="22" t="s">
        <v>13</v>
      </c>
      <c r="I25" s="27" t="s">
        <v>60</v>
      </c>
      <c r="J25" s="28">
        <v>-500000</v>
      </c>
      <c r="K25" s="28">
        <v>0</v>
      </c>
      <c r="L25" s="28">
        <v>0</v>
      </c>
      <c r="O25" s="36"/>
    </row>
    <row r="26" spans="1:15" ht="34.5" customHeight="1">
      <c r="A26" s="26" t="s">
        <v>14</v>
      </c>
      <c r="B26" s="26" t="s">
        <v>1</v>
      </c>
      <c r="C26" s="26" t="s">
        <v>2</v>
      </c>
      <c r="D26" s="26" t="s">
        <v>0</v>
      </c>
      <c r="E26" s="26" t="s">
        <v>0</v>
      </c>
      <c r="F26" s="22" t="s">
        <v>0</v>
      </c>
      <c r="G26" s="22" t="s">
        <v>15</v>
      </c>
      <c r="H26" s="22" t="s">
        <v>14</v>
      </c>
      <c r="I26" s="27" t="s">
        <v>87</v>
      </c>
      <c r="J26" s="28">
        <f>J27+J29</f>
        <v>1640153.9213599998</v>
      </c>
      <c r="K26" s="28">
        <f>K27+K29</f>
        <v>1432601.2251300004</v>
      </c>
      <c r="L26" s="28">
        <f>L27+L29</f>
        <v>1432601.2251300002</v>
      </c>
      <c r="O26" s="36"/>
    </row>
    <row r="27" spans="1:15" ht="35.25" customHeight="1">
      <c r="A27" s="26" t="s">
        <v>14</v>
      </c>
      <c r="B27" s="26" t="s">
        <v>1</v>
      </c>
      <c r="C27" s="26" t="s">
        <v>2</v>
      </c>
      <c r="D27" s="26" t="s">
        <v>0</v>
      </c>
      <c r="E27" s="26" t="s">
        <v>0</v>
      </c>
      <c r="F27" s="22" t="s">
        <v>0</v>
      </c>
      <c r="G27" s="22" t="s">
        <v>15</v>
      </c>
      <c r="H27" s="22" t="s">
        <v>10</v>
      </c>
      <c r="I27" s="27" t="s">
        <v>104</v>
      </c>
      <c r="J27" s="28">
        <f>J28</f>
        <v>1640153.9213599998</v>
      </c>
      <c r="K27" s="28">
        <f>K28</f>
        <v>3072755.14649</v>
      </c>
      <c r="L27" s="28">
        <f>L28</f>
        <v>4505356.37163</v>
      </c>
      <c r="O27" s="36"/>
    </row>
    <row r="28" spans="1:12" ht="51" customHeight="1">
      <c r="A28" s="26" t="s">
        <v>41</v>
      </c>
      <c r="B28" s="26" t="s">
        <v>1</v>
      </c>
      <c r="C28" s="26" t="s">
        <v>2</v>
      </c>
      <c r="D28" s="26" t="s">
        <v>0</v>
      </c>
      <c r="E28" s="26" t="s">
        <v>0</v>
      </c>
      <c r="F28" s="22" t="s">
        <v>2</v>
      </c>
      <c r="G28" s="22" t="s">
        <v>15</v>
      </c>
      <c r="H28" s="22" t="s">
        <v>11</v>
      </c>
      <c r="I28" s="27" t="s">
        <v>70</v>
      </c>
      <c r="J28" s="28">
        <v>1640153.9213599998</v>
      </c>
      <c r="K28" s="28">
        <v>3072755.14649</v>
      </c>
      <c r="L28" s="28">
        <v>4505356.37163</v>
      </c>
    </row>
    <row r="29" spans="1:12" ht="36.75" customHeight="1">
      <c r="A29" s="26" t="s">
        <v>14</v>
      </c>
      <c r="B29" s="26" t="s">
        <v>1</v>
      </c>
      <c r="C29" s="26" t="s">
        <v>2</v>
      </c>
      <c r="D29" s="26" t="s">
        <v>0</v>
      </c>
      <c r="E29" s="26" t="s">
        <v>0</v>
      </c>
      <c r="F29" s="22" t="s">
        <v>0</v>
      </c>
      <c r="G29" s="22" t="s">
        <v>15</v>
      </c>
      <c r="H29" s="22" t="s">
        <v>12</v>
      </c>
      <c r="I29" s="29" t="s">
        <v>44</v>
      </c>
      <c r="J29" s="28">
        <f>J30</f>
        <v>0</v>
      </c>
      <c r="K29" s="28">
        <f>K30</f>
        <v>-1640153.9213599998</v>
      </c>
      <c r="L29" s="28">
        <f>L30</f>
        <v>-3072755.1465</v>
      </c>
    </row>
    <row r="30" spans="1:12" ht="51.75" customHeight="1">
      <c r="A30" s="26" t="s">
        <v>41</v>
      </c>
      <c r="B30" s="26" t="s">
        <v>1</v>
      </c>
      <c r="C30" s="26" t="s">
        <v>2</v>
      </c>
      <c r="D30" s="26" t="s">
        <v>0</v>
      </c>
      <c r="E30" s="26" t="s">
        <v>0</v>
      </c>
      <c r="F30" s="22" t="s">
        <v>2</v>
      </c>
      <c r="G30" s="22" t="s">
        <v>15</v>
      </c>
      <c r="H30" s="22" t="s">
        <v>13</v>
      </c>
      <c r="I30" s="29" t="s">
        <v>43</v>
      </c>
      <c r="J30" s="28">
        <v>0</v>
      </c>
      <c r="K30" s="28">
        <v>-1640153.9213599998</v>
      </c>
      <c r="L30" s="28">
        <v>-3072755.1465</v>
      </c>
    </row>
    <row r="31" spans="1:12" ht="53.25" customHeight="1">
      <c r="A31" s="26" t="s">
        <v>14</v>
      </c>
      <c r="B31" s="26" t="s">
        <v>1</v>
      </c>
      <c r="C31" s="26" t="s">
        <v>3</v>
      </c>
      <c r="D31" s="26" t="s">
        <v>0</v>
      </c>
      <c r="E31" s="26" t="s">
        <v>0</v>
      </c>
      <c r="F31" s="22" t="s">
        <v>0</v>
      </c>
      <c r="G31" s="22" t="s">
        <v>15</v>
      </c>
      <c r="H31" s="22" t="s">
        <v>14</v>
      </c>
      <c r="I31" s="27" t="s">
        <v>65</v>
      </c>
      <c r="J31" s="28">
        <f>J32</f>
        <v>-3786477.5842199996</v>
      </c>
      <c r="K31" s="28">
        <f>K32</f>
        <v>-1225830.8815600001</v>
      </c>
      <c r="L31" s="28">
        <f>L32</f>
        <v>-1528694.8815600001</v>
      </c>
    </row>
    <row r="32" spans="1:12" ht="52.5" customHeight="1">
      <c r="A32" s="26" t="s">
        <v>14</v>
      </c>
      <c r="B32" s="26" t="s">
        <v>1</v>
      </c>
      <c r="C32" s="26" t="s">
        <v>3</v>
      </c>
      <c r="D32" s="26" t="s">
        <v>1</v>
      </c>
      <c r="E32" s="26" t="s">
        <v>0</v>
      </c>
      <c r="F32" s="22" t="s">
        <v>0</v>
      </c>
      <c r="G32" s="22" t="s">
        <v>15</v>
      </c>
      <c r="H32" s="22" t="s">
        <v>14</v>
      </c>
      <c r="I32" s="27" t="s">
        <v>103</v>
      </c>
      <c r="J32" s="28">
        <f>J33+J37</f>
        <v>-3786477.5842199996</v>
      </c>
      <c r="K32" s="28">
        <f>K33+K37</f>
        <v>-1225830.8815600001</v>
      </c>
      <c r="L32" s="28">
        <f>L33+L37</f>
        <v>-1528694.8815600001</v>
      </c>
    </row>
    <row r="33" spans="1:12" ht="51" customHeight="1">
      <c r="A33" s="31" t="s">
        <v>14</v>
      </c>
      <c r="B33" s="31" t="s">
        <v>1</v>
      </c>
      <c r="C33" s="31" t="s">
        <v>3</v>
      </c>
      <c r="D33" s="31" t="s">
        <v>1</v>
      </c>
      <c r="E33" s="31" t="s">
        <v>0</v>
      </c>
      <c r="F33" s="32" t="s">
        <v>0</v>
      </c>
      <c r="G33" s="32" t="s">
        <v>15</v>
      </c>
      <c r="H33" s="32" t="s">
        <v>10</v>
      </c>
      <c r="I33" s="29" t="s">
        <v>71</v>
      </c>
      <c r="J33" s="28">
        <f>J34</f>
        <v>4302864</v>
      </c>
      <c r="K33" s="28">
        <f>K34</f>
        <v>302864</v>
      </c>
      <c r="L33" s="28">
        <f>L34</f>
        <v>0</v>
      </c>
    </row>
    <row r="34" spans="1:12" ht="66.75" customHeight="1">
      <c r="A34" s="31" t="s">
        <v>41</v>
      </c>
      <c r="B34" s="31" t="s">
        <v>1</v>
      </c>
      <c r="C34" s="31" t="s">
        <v>3</v>
      </c>
      <c r="D34" s="31" t="s">
        <v>1</v>
      </c>
      <c r="E34" s="31" t="s">
        <v>0</v>
      </c>
      <c r="F34" s="32" t="s">
        <v>2</v>
      </c>
      <c r="G34" s="32" t="s">
        <v>15</v>
      </c>
      <c r="H34" s="32" t="s">
        <v>11</v>
      </c>
      <c r="I34" s="29" t="s">
        <v>72</v>
      </c>
      <c r="J34" s="28">
        <f>SUM(J35:J36)</f>
        <v>4302864</v>
      </c>
      <c r="K34" s="28">
        <f>SUM(K35:K36)</f>
        <v>302864</v>
      </c>
      <c r="L34" s="28">
        <f>SUM(L35:L36)</f>
        <v>0</v>
      </c>
    </row>
    <row r="35" spans="1:12" ht="83.25" customHeight="1">
      <c r="A35" s="31" t="s">
        <v>41</v>
      </c>
      <c r="B35" s="31" t="s">
        <v>1</v>
      </c>
      <c r="C35" s="31" t="s">
        <v>3</v>
      </c>
      <c r="D35" s="31" t="s">
        <v>1</v>
      </c>
      <c r="E35" s="31" t="s">
        <v>0</v>
      </c>
      <c r="F35" s="32" t="s">
        <v>2</v>
      </c>
      <c r="G35" s="32" t="s">
        <v>67</v>
      </c>
      <c r="H35" s="32" t="s">
        <v>11</v>
      </c>
      <c r="I35" s="29" t="s">
        <v>79</v>
      </c>
      <c r="J35" s="28">
        <v>4000000</v>
      </c>
      <c r="K35" s="28">
        <v>0</v>
      </c>
      <c r="L35" s="28">
        <v>0</v>
      </c>
    </row>
    <row r="36" spans="1:12" ht="68.25" customHeight="1">
      <c r="A36" s="31" t="s">
        <v>41</v>
      </c>
      <c r="B36" s="31" t="s">
        <v>1</v>
      </c>
      <c r="C36" s="31" t="s">
        <v>3</v>
      </c>
      <c r="D36" s="31" t="s">
        <v>1</v>
      </c>
      <c r="E36" s="31" t="s">
        <v>0</v>
      </c>
      <c r="F36" s="32" t="s">
        <v>2</v>
      </c>
      <c r="G36" s="32" t="s">
        <v>81</v>
      </c>
      <c r="H36" s="32" t="s">
        <v>11</v>
      </c>
      <c r="I36" s="29" t="s">
        <v>82</v>
      </c>
      <c r="J36" s="28">
        <v>302864</v>
      </c>
      <c r="K36" s="28">
        <v>302864</v>
      </c>
      <c r="L36" s="28">
        <v>0</v>
      </c>
    </row>
    <row r="37" spans="1:12" ht="68.25" customHeight="1">
      <c r="A37" s="26" t="s">
        <v>14</v>
      </c>
      <c r="B37" s="26" t="s">
        <v>1</v>
      </c>
      <c r="C37" s="26" t="s">
        <v>3</v>
      </c>
      <c r="D37" s="26" t="s">
        <v>1</v>
      </c>
      <c r="E37" s="26" t="s">
        <v>0</v>
      </c>
      <c r="F37" s="22" t="s">
        <v>0</v>
      </c>
      <c r="G37" s="22" t="s">
        <v>15</v>
      </c>
      <c r="H37" s="22" t="s">
        <v>12</v>
      </c>
      <c r="I37" s="29" t="s">
        <v>105</v>
      </c>
      <c r="J37" s="28">
        <f>J38</f>
        <v>-8089341.58422</v>
      </c>
      <c r="K37" s="28">
        <f>K38</f>
        <v>-1528694.8815600001</v>
      </c>
      <c r="L37" s="28">
        <f>L38</f>
        <v>-1528694.8815600001</v>
      </c>
    </row>
    <row r="38" spans="1:12" ht="69.75" customHeight="1">
      <c r="A38" s="26" t="s">
        <v>14</v>
      </c>
      <c r="B38" s="26" t="s">
        <v>1</v>
      </c>
      <c r="C38" s="26" t="s">
        <v>3</v>
      </c>
      <c r="D38" s="26" t="s">
        <v>1</v>
      </c>
      <c r="E38" s="26" t="s">
        <v>0</v>
      </c>
      <c r="F38" s="22" t="s">
        <v>2</v>
      </c>
      <c r="G38" s="22" t="s">
        <v>15</v>
      </c>
      <c r="H38" s="22" t="s">
        <v>13</v>
      </c>
      <c r="I38" s="29" t="s">
        <v>66</v>
      </c>
      <c r="J38" s="28">
        <f>SUM(J39:J47)</f>
        <v>-8089341.58422</v>
      </c>
      <c r="K38" s="28">
        <f>SUM(K39:K47)</f>
        <v>-1528694.8815600001</v>
      </c>
      <c r="L38" s="28">
        <f>SUM(L39:L47)</f>
        <v>-1528694.8815600001</v>
      </c>
    </row>
    <row r="39" spans="1:12" ht="83.25" customHeight="1">
      <c r="A39" s="31" t="s">
        <v>41</v>
      </c>
      <c r="B39" s="31" t="s">
        <v>1</v>
      </c>
      <c r="C39" s="31" t="s">
        <v>3</v>
      </c>
      <c r="D39" s="31" t="s">
        <v>1</v>
      </c>
      <c r="E39" s="31" t="s">
        <v>0</v>
      </c>
      <c r="F39" s="32" t="s">
        <v>2</v>
      </c>
      <c r="G39" s="32" t="s">
        <v>67</v>
      </c>
      <c r="H39" s="32" t="s">
        <v>13</v>
      </c>
      <c r="I39" s="29" t="s">
        <v>106</v>
      </c>
      <c r="J39" s="28">
        <v>-4000000</v>
      </c>
      <c r="K39" s="28">
        <v>0</v>
      </c>
      <c r="L39" s="28">
        <v>0</v>
      </c>
    </row>
    <row r="40" spans="1:12" ht="68.25" customHeight="1">
      <c r="A40" s="31" t="s">
        <v>41</v>
      </c>
      <c r="B40" s="31" t="s">
        <v>1</v>
      </c>
      <c r="C40" s="31" t="s">
        <v>3</v>
      </c>
      <c r="D40" s="31" t="s">
        <v>1</v>
      </c>
      <c r="E40" s="31" t="s">
        <v>0</v>
      </c>
      <c r="F40" s="32" t="s">
        <v>2</v>
      </c>
      <c r="G40" s="32" t="s">
        <v>81</v>
      </c>
      <c r="H40" s="32" t="s">
        <v>13</v>
      </c>
      <c r="I40" s="29" t="s">
        <v>83</v>
      </c>
      <c r="J40" s="28">
        <v>-46114.44286</v>
      </c>
      <c r="K40" s="28">
        <v>-96093.65643</v>
      </c>
      <c r="L40" s="28">
        <v>-96093.65643</v>
      </c>
    </row>
    <row r="41" spans="1:12" ht="173.25">
      <c r="A41" s="31" t="s">
        <v>41</v>
      </c>
      <c r="B41" s="31" t="s">
        <v>1</v>
      </c>
      <c r="C41" s="31" t="s">
        <v>3</v>
      </c>
      <c r="D41" s="31" t="s">
        <v>1</v>
      </c>
      <c r="E41" s="31" t="s">
        <v>0</v>
      </c>
      <c r="F41" s="32" t="s">
        <v>2</v>
      </c>
      <c r="G41" s="32" t="s">
        <v>86</v>
      </c>
      <c r="H41" s="32" t="s">
        <v>13</v>
      </c>
      <c r="I41" s="29" t="s">
        <v>107</v>
      </c>
      <c r="J41" s="28">
        <v>0</v>
      </c>
      <c r="K41" s="28">
        <v>-382349.2</v>
      </c>
      <c r="L41" s="28">
        <v>-382349.2</v>
      </c>
    </row>
    <row r="42" spans="1:12" ht="195" customHeight="1">
      <c r="A42" s="31" t="s">
        <v>41</v>
      </c>
      <c r="B42" s="31" t="s">
        <v>1</v>
      </c>
      <c r="C42" s="31" t="s">
        <v>3</v>
      </c>
      <c r="D42" s="31" t="s">
        <v>1</v>
      </c>
      <c r="E42" s="31" t="s">
        <v>0</v>
      </c>
      <c r="F42" s="32" t="s">
        <v>2</v>
      </c>
      <c r="G42" s="32" t="s">
        <v>85</v>
      </c>
      <c r="H42" s="32" t="s">
        <v>13</v>
      </c>
      <c r="I42" s="29" t="s">
        <v>84</v>
      </c>
      <c r="J42" s="28">
        <v>0</v>
      </c>
      <c r="K42" s="28">
        <v>-998476.45005</v>
      </c>
      <c r="L42" s="28">
        <v>-998476.45005</v>
      </c>
    </row>
    <row r="43" spans="1:12" ht="84.75" customHeight="1">
      <c r="A43" s="26" t="s">
        <v>41</v>
      </c>
      <c r="B43" s="26" t="s">
        <v>1</v>
      </c>
      <c r="C43" s="26" t="s">
        <v>3</v>
      </c>
      <c r="D43" s="26" t="s">
        <v>1</v>
      </c>
      <c r="E43" s="26" t="s">
        <v>0</v>
      </c>
      <c r="F43" s="22" t="s">
        <v>2</v>
      </c>
      <c r="G43" s="22" t="s">
        <v>95</v>
      </c>
      <c r="H43" s="22" t="s">
        <v>13</v>
      </c>
      <c r="I43" s="29" t="s">
        <v>108</v>
      </c>
      <c r="J43" s="28">
        <v>-1116315.12136</v>
      </c>
      <c r="K43" s="28">
        <v>0</v>
      </c>
      <c r="L43" s="28">
        <v>0</v>
      </c>
    </row>
    <row r="44" spans="1:12" ht="126">
      <c r="A44" s="26" t="s">
        <v>41</v>
      </c>
      <c r="B44" s="26" t="s">
        <v>1</v>
      </c>
      <c r="C44" s="26" t="s">
        <v>3</v>
      </c>
      <c r="D44" s="26" t="s">
        <v>1</v>
      </c>
      <c r="E44" s="26" t="s">
        <v>0</v>
      </c>
      <c r="F44" s="22" t="s">
        <v>2</v>
      </c>
      <c r="G44" s="22" t="s">
        <v>96</v>
      </c>
      <c r="H44" s="22" t="s">
        <v>13</v>
      </c>
      <c r="I44" s="29" t="s">
        <v>109</v>
      </c>
      <c r="J44" s="28">
        <v>0</v>
      </c>
      <c r="K44" s="28">
        <v>-6508.20366</v>
      </c>
      <c r="L44" s="28">
        <v>-6508.20366</v>
      </c>
    </row>
    <row r="45" spans="1:12" ht="117.75" customHeight="1">
      <c r="A45" s="26" t="s">
        <v>41</v>
      </c>
      <c r="B45" s="26" t="s">
        <v>1</v>
      </c>
      <c r="C45" s="26" t="s">
        <v>3</v>
      </c>
      <c r="D45" s="26" t="s">
        <v>1</v>
      </c>
      <c r="E45" s="26" t="s">
        <v>0</v>
      </c>
      <c r="F45" s="22" t="s">
        <v>2</v>
      </c>
      <c r="G45" s="22" t="s">
        <v>97</v>
      </c>
      <c r="H45" s="22" t="s">
        <v>13</v>
      </c>
      <c r="I45" s="29" t="s">
        <v>98</v>
      </c>
      <c r="J45" s="28">
        <v>-23838.8</v>
      </c>
      <c r="K45" s="28">
        <v>-23838.8</v>
      </c>
      <c r="L45" s="28">
        <v>-23838.8</v>
      </c>
    </row>
    <row r="46" spans="1:16" ht="225.75" customHeight="1">
      <c r="A46" s="26" t="s">
        <v>41</v>
      </c>
      <c r="B46" s="26" t="s">
        <v>1</v>
      </c>
      <c r="C46" s="26" t="s">
        <v>3</v>
      </c>
      <c r="D46" s="26" t="s">
        <v>1</v>
      </c>
      <c r="E46" s="26" t="s">
        <v>0</v>
      </c>
      <c r="F46" s="22" t="s">
        <v>2</v>
      </c>
      <c r="G46" s="22" t="s">
        <v>99</v>
      </c>
      <c r="H46" s="22" t="s">
        <v>13</v>
      </c>
      <c r="I46" s="29" t="s">
        <v>101</v>
      </c>
      <c r="J46" s="28">
        <v>-2903073.22</v>
      </c>
      <c r="K46" s="28">
        <v>0</v>
      </c>
      <c r="L46" s="28">
        <v>0</v>
      </c>
      <c r="O46" s="34"/>
      <c r="P46" s="35"/>
    </row>
    <row r="47" spans="1:12" ht="88.5" customHeight="1">
      <c r="A47" s="26" t="s">
        <v>41</v>
      </c>
      <c r="B47" s="26" t="s">
        <v>1</v>
      </c>
      <c r="C47" s="26" t="s">
        <v>3</v>
      </c>
      <c r="D47" s="26" t="s">
        <v>1</v>
      </c>
      <c r="E47" s="26" t="s">
        <v>0</v>
      </c>
      <c r="F47" s="22" t="s">
        <v>2</v>
      </c>
      <c r="G47" s="22" t="s">
        <v>100</v>
      </c>
      <c r="H47" s="22" t="s">
        <v>13</v>
      </c>
      <c r="I47" s="29" t="s">
        <v>102</v>
      </c>
      <c r="J47" s="28">
        <v>0</v>
      </c>
      <c r="K47" s="28">
        <v>-21428.57142</v>
      </c>
      <c r="L47" s="28">
        <v>-21428.57142</v>
      </c>
    </row>
    <row r="48" spans="1:12" ht="34.5" customHeight="1">
      <c r="A48" s="26" t="s">
        <v>14</v>
      </c>
      <c r="B48" s="26" t="s">
        <v>1</v>
      </c>
      <c r="C48" s="26" t="s">
        <v>5</v>
      </c>
      <c r="D48" s="26" t="s">
        <v>0</v>
      </c>
      <c r="E48" s="26" t="s">
        <v>0</v>
      </c>
      <c r="F48" s="22" t="s">
        <v>0</v>
      </c>
      <c r="G48" s="22" t="s">
        <v>15</v>
      </c>
      <c r="H48" s="22" t="s">
        <v>14</v>
      </c>
      <c r="I48" s="27" t="s">
        <v>28</v>
      </c>
      <c r="J48" s="28">
        <f>J53+J49</f>
        <v>382978</v>
      </c>
      <c r="K48" s="28">
        <f>K53+K49</f>
        <v>0</v>
      </c>
      <c r="L48" s="28">
        <f>L53+L49</f>
        <v>0</v>
      </c>
    </row>
    <row r="49" spans="1:12" ht="21" customHeight="1">
      <c r="A49" s="26" t="s">
        <v>14</v>
      </c>
      <c r="B49" s="26" t="s">
        <v>1</v>
      </c>
      <c r="C49" s="26" t="s">
        <v>5</v>
      </c>
      <c r="D49" s="26" t="s">
        <v>0</v>
      </c>
      <c r="E49" s="26" t="s">
        <v>0</v>
      </c>
      <c r="F49" s="22" t="s">
        <v>0</v>
      </c>
      <c r="G49" s="22" t="s">
        <v>15</v>
      </c>
      <c r="H49" s="22" t="s">
        <v>19</v>
      </c>
      <c r="I49" s="27" t="s">
        <v>20</v>
      </c>
      <c r="J49" s="28">
        <f>J50</f>
        <v>-59177362.42136</v>
      </c>
      <c r="K49" s="28">
        <f>K50</f>
        <v>-42897043.00649</v>
      </c>
      <c r="L49" s="28">
        <f>L50</f>
        <v>-45983450.631629996</v>
      </c>
    </row>
    <row r="50" spans="1:12" ht="20.25" customHeight="1">
      <c r="A50" s="26" t="s">
        <v>14</v>
      </c>
      <c r="B50" s="26" t="s">
        <v>1</v>
      </c>
      <c r="C50" s="26" t="s">
        <v>5</v>
      </c>
      <c r="D50" s="26" t="s">
        <v>2</v>
      </c>
      <c r="E50" s="26" t="s">
        <v>0</v>
      </c>
      <c r="F50" s="22" t="s">
        <v>0</v>
      </c>
      <c r="G50" s="22" t="s">
        <v>15</v>
      </c>
      <c r="H50" s="22" t="s">
        <v>19</v>
      </c>
      <c r="I50" s="27" t="s">
        <v>21</v>
      </c>
      <c r="J50" s="28">
        <f>J52</f>
        <v>-59177362.42136</v>
      </c>
      <c r="K50" s="28">
        <f>K52</f>
        <v>-42897043.00649</v>
      </c>
      <c r="L50" s="28">
        <f>L52</f>
        <v>-45983450.631629996</v>
      </c>
    </row>
    <row r="51" spans="1:12" ht="36" customHeight="1">
      <c r="A51" s="26" t="s">
        <v>14</v>
      </c>
      <c r="B51" s="26" t="s">
        <v>1</v>
      </c>
      <c r="C51" s="26" t="s">
        <v>5</v>
      </c>
      <c r="D51" s="26" t="s">
        <v>2</v>
      </c>
      <c r="E51" s="26" t="s">
        <v>1</v>
      </c>
      <c r="F51" s="22" t="s">
        <v>0</v>
      </c>
      <c r="G51" s="22" t="s">
        <v>15</v>
      </c>
      <c r="H51" s="22" t="s">
        <v>22</v>
      </c>
      <c r="I51" s="27" t="s">
        <v>53</v>
      </c>
      <c r="J51" s="28">
        <f>J52</f>
        <v>-59177362.42136</v>
      </c>
      <c r="K51" s="28">
        <f>K52</f>
        <v>-42897043.00649</v>
      </c>
      <c r="L51" s="28">
        <f>L52</f>
        <v>-45983450.631629996</v>
      </c>
    </row>
    <row r="52" spans="1:17" ht="34.5" customHeight="1">
      <c r="A52" s="26" t="s">
        <v>14</v>
      </c>
      <c r="B52" s="26" t="s">
        <v>1</v>
      </c>
      <c r="C52" s="26" t="s">
        <v>5</v>
      </c>
      <c r="D52" s="26" t="s">
        <v>2</v>
      </c>
      <c r="E52" s="26" t="s">
        <v>1</v>
      </c>
      <c r="F52" s="22" t="s">
        <v>2</v>
      </c>
      <c r="G52" s="22" t="s">
        <v>15</v>
      </c>
      <c r="H52" s="22" t="s">
        <v>22</v>
      </c>
      <c r="I52" s="27" t="s">
        <v>55</v>
      </c>
      <c r="J52" s="28">
        <f>-52994344.5-J22-J27-J33-J58-J67</f>
        <v>-59177362.42136</v>
      </c>
      <c r="K52" s="28">
        <f>-39244153.2-K22-K27-K33-K58-K67</f>
        <v>-42897043.00649</v>
      </c>
      <c r="L52" s="28">
        <f>-41193323.6-L22-L27-L33-L58-L67</f>
        <v>-45983450.631629996</v>
      </c>
      <c r="O52" s="42"/>
      <c r="P52" s="42"/>
      <c r="Q52" s="42"/>
    </row>
    <row r="53" spans="1:17" ht="21" customHeight="1">
      <c r="A53" s="26" t="s">
        <v>14</v>
      </c>
      <c r="B53" s="26" t="s">
        <v>1</v>
      </c>
      <c r="C53" s="26" t="s">
        <v>5</v>
      </c>
      <c r="D53" s="26" t="s">
        <v>0</v>
      </c>
      <c r="E53" s="26" t="s">
        <v>0</v>
      </c>
      <c r="F53" s="22" t="s">
        <v>0</v>
      </c>
      <c r="G53" s="22" t="s">
        <v>15</v>
      </c>
      <c r="H53" s="22" t="s">
        <v>23</v>
      </c>
      <c r="I53" s="29" t="s">
        <v>24</v>
      </c>
      <c r="J53" s="28">
        <f>J54</f>
        <v>59560340.42136</v>
      </c>
      <c r="K53" s="28">
        <f>K54</f>
        <v>42897043.00648999</v>
      </c>
      <c r="L53" s="28">
        <f>L54</f>
        <v>45983450.631629996</v>
      </c>
      <c r="O53" s="42"/>
      <c r="P53" s="42"/>
      <c r="Q53" s="42"/>
    </row>
    <row r="54" spans="1:12" ht="21" customHeight="1">
      <c r="A54" s="26" t="s">
        <v>14</v>
      </c>
      <c r="B54" s="26" t="s">
        <v>1</v>
      </c>
      <c r="C54" s="26" t="s">
        <v>5</v>
      </c>
      <c r="D54" s="26" t="s">
        <v>2</v>
      </c>
      <c r="E54" s="26" t="s">
        <v>0</v>
      </c>
      <c r="F54" s="22" t="s">
        <v>0</v>
      </c>
      <c r="G54" s="22" t="s">
        <v>15</v>
      </c>
      <c r="H54" s="22" t="s">
        <v>23</v>
      </c>
      <c r="I54" s="29" t="s">
        <v>16</v>
      </c>
      <c r="J54" s="28">
        <f>J56</f>
        <v>59560340.42136</v>
      </c>
      <c r="K54" s="28">
        <f>K56</f>
        <v>42897043.00648999</v>
      </c>
      <c r="L54" s="28">
        <f>L56</f>
        <v>45983450.631629996</v>
      </c>
    </row>
    <row r="55" spans="1:12" ht="36" customHeight="1">
      <c r="A55" s="26" t="s">
        <v>14</v>
      </c>
      <c r="B55" s="26" t="s">
        <v>1</v>
      </c>
      <c r="C55" s="26" t="s">
        <v>5</v>
      </c>
      <c r="D55" s="26" t="s">
        <v>2</v>
      </c>
      <c r="E55" s="26" t="s">
        <v>1</v>
      </c>
      <c r="F55" s="22" t="s">
        <v>0</v>
      </c>
      <c r="G55" s="22" t="s">
        <v>15</v>
      </c>
      <c r="H55" s="22" t="s">
        <v>17</v>
      </c>
      <c r="I55" s="29" t="s">
        <v>54</v>
      </c>
      <c r="J55" s="28">
        <f>J56</f>
        <v>59560340.42136</v>
      </c>
      <c r="K55" s="28">
        <f>K56</f>
        <v>42897043.00648999</v>
      </c>
      <c r="L55" s="28">
        <f>L56</f>
        <v>45983450.631629996</v>
      </c>
    </row>
    <row r="56" spans="1:12" ht="36" customHeight="1">
      <c r="A56" s="26" t="s">
        <v>14</v>
      </c>
      <c r="B56" s="26" t="s">
        <v>1</v>
      </c>
      <c r="C56" s="26" t="s">
        <v>5</v>
      </c>
      <c r="D56" s="26" t="s">
        <v>2</v>
      </c>
      <c r="E56" s="26" t="s">
        <v>1</v>
      </c>
      <c r="F56" s="22" t="s">
        <v>2</v>
      </c>
      <c r="G56" s="22" t="s">
        <v>15</v>
      </c>
      <c r="H56" s="22" t="s">
        <v>17</v>
      </c>
      <c r="I56" s="29" t="s">
        <v>52</v>
      </c>
      <c r="J56" s="28">
        <f>50570998.83714-J24-J29-J37-J62-J74</f>
        <v>59560340.42136</v>
      </c>
      <c r="K56" s="28">
        <f>39450923.54357-K24-K29-K37-K62-K74</f>
        <v>42897043.00648999</v>
      </c>
      <c r="L56" s="28">
        <f>41097229.94357-L24-L29-L37-L62-L74</f>
        <v>45983450.631629996</v>
      </c>
    </row>
    <row r="57" spans="1:12" ht="37.5" customHeight="1">
      <c r="A57" s="26" t="s">
        <v>14</v>
      </c>
      <c r="B57" s="26" t="s">
        <v>1</v>
      </c>
      <c r="C57" s="26" t="s">
        <v>6</v>
      </c>
      <c r="D57" s="26" t="s">
        <v>0</v>
      </c>
      <c r="E57" s="26" t="s">
        <v>0</v>
      </c>
      <c r="F57" s="22" t="s">
        <v>0</v>
      </c>
      <c r="G57" s="22" t="s">
        <v>15</v>
      </c>
      <c r="H57" s="22" t="s">
        <v>14</v>
      </c>
      <c r="I57" s="30" t="s">
        <v>48</v>
      </c>
      <c r="J57" s="28">
        <f>J58+J62+J66</f>
        <v>-160000</v>
      </c>
      <c r="K57" s="28">
        <f>K58+K62+K66</f>
        <v>0</v>
      </c>
      <c r="L57" s="28">
        <f>L58+L62+L66</f>
        <v>0</v>
      </c>
    </row>
    <row r="58" spans="1:12" ht="54.75" customHeight="1" hidden="1" outlineLevel="1">
      <c r="A58" s="38" t="s">
        <v>14</v>
      </c>
      <c r="B58" s="38" t="s">
        <v>1</v>
      </c>
      <c r="C58" s="38" t="s">
        <v>6</v>
      </c>
      <c r="D58" s="38" t="s">
        <v>1</v>
      </c>
      <c r="E58" s="38" t="s">
        <v>0</v>
      </c>
      <c r="F58" s="37" t="s">
        <v>0</v>
      </c>
      <c r="G58" s="37" t="s">
        <v>15</v>
      </c>
      <c r="H58" s="37" t="s">
        <v>14</v>
      </c>
      <c r="I58" s="39" t="s">
        <v>45</v>
      </c>
      <c r="J58" s="40"/>
      <c r="K58" s="40">
        <f aca="true" t="shared" si="0" ref="K58:L60">K59</f>
        <v>0</v>
      </c>
      <c r="L58" s="40">
        <f t="shared" si="0"/>
        <v>0</v>
      </c>
    </row>
    <row r="59" spans="1:12" ht="53.25" customHeight="1" hidden="1" outlineLevel="1">
      <c r="A59" s="38" t="s">
        <v>14</v>
      </c>
      <c r="B59" s="38" t="s">
        <v>1</v>
      </c>
      <c r="C59" s="38" t="s">
        <v>6</v>
      </c>
      <c r="D59" s="38" t="s">
        <v>1</v>
      </c>
      <c r="E59" s="38" t="s">
        <v>0</v>
      </c>
      <c r="F59" s="37" t="s">
        <v>0</v>
      </c>
      <c r="G59" s="37" t="s">
        <v>15</v>
      </c>
      <c r="H59" s="37" t="s">
        <v>18</v>
      </c>
      <c r="I59" s="39" t="s">
        <v>29</v>
      </c>
      <c r="J59" s="40"/>
      <c r="K59" s="40">
        <f t="shared" si="0"/>
        <v>0</v>
      </c>
      <c r="L59" s="40">
        <f t="shared" si="0"/>
        <v>0</v>
      </c>
    </row>
    <row r="60" spans="1:12" ht="53.25" customHeight="1" hidden="1" outlineLevel="1">
      <c r="A60" s="38" t="s">
        <v>14</v>
      </c>
      <c r="B60" s="38" t="s">
        <v>1</v>
      </c>
      <c r="C60" s="38" t="s">
        <v>6</v>
      </c>
      <c r="D60" s="38" t="s">
        <v>1</v>
      </c>
      <c r="E60" s="38" t="s">
        <v>0</v>
      </c>
      <c r="F60" s="37" t="s">
        <v>2</v>
      </c>
      <c r="G60" s="37" t="s">
        <v>15</v>
      </c>
      <c r="H60" s="37" t="s">
        <v>18</v>
      </c>
      <c r="I60" s="39" t="s">
        <v>57</v>
      </c>
      <c r="J60" s="40"/>
      <c r="K60" s="40">
        <f t="shared" si="0"/>
        <v>0</v>
      </c>
      <c r="L60" s="40">
        <f t="shared" si="0"/>
        <v>0</v>
      </c>
    </row>
    <row r="61" spans="1:12" ht="54.75" customHeight="1" hidden="1" outlineLevel="1">
      <c r="A61" s="38" t="s">
        <v>42</v>
      </c>
      <c r="B61" s="38" t="s">
        <v>1</v>
      </c>
      <c r="C61" s="38" t="s">
        <v>6</v>
      </c>
      <c r="D61" s="38" t="s">
        <v>1</v>
      </c>
      <c r="E61" s="38" t="s">
        <v>0</v>
      </c>
      <c r="F61" s="37" t="s">
        <v>2</v>
      </c>
      <c r="G61" s="37" t="s">
        <v>38</v>
      </c>
      <c r="H61" s="37" t="s">
        <v>18</v>
      </c>
      <c r="I61" s="39" t="s">
        <v>46</v>
      </c>
      <c r="J61" s="40"/>
      <c r="K61" s="40"/>
      <c r="L61" s="40"/>
    </row>
    <row r="62" spans="1:12" ht="37.5" customHeight="1" hidden="1" outlineLevel="1">
      <c r="A62" s="38" t="s">
        <v>14</v>
      </c>
      <c r="B62" s="38" t="s">
        <v>1</v>
      </c>
      <c r="C62" s="38" t="s">
        <v>6</v>
      </c>
      <c r="D62" s="38" t="s">
        <v>4</v>
      </c>
      <c r="E62" s="38" t="s">
        <v>0</v>
      </c>
      <c r="F62" s="37" t="s">
        <v>0</v>
      </c>
      <c r="G62" s="37" t="s">
        <v>15</v>
      </c>
      <c r="H62" s="37" t="s">
        <v>14</v>
      </c>
      <c r="I62" s="39" t="s">
        <v>61</v>
      </c>
      <c r="J62" s="40"/>
      <c r="K62" s="40">
        <f aca="true" t="shared" si="1" ref="K62:L64">K63</f>
        <v>0</v>
      </c>
      <c r="L62" s="40">
        <f t="shared" si="1"/>
        <v>0</v>
      </c>
    </row>
    <row r="63" spans="1:12" ht="36.75" customHeight="1" hidden="1" outlineLevel="1">
      <c r="A63" s="38" t="s">
        <v>14</v>
      </c>
      <c r="B63" s="38" t="s">
        <v>1</v>
      </c>
      <c r="C63" s="38" t="s">
        <v>6</v>
      </c>
      <c r="D63" s="38" t="s">
        <v>4</v>
      </c>
      <c r="E63" s="38" t="s">
        <v>1</v>
      </c>
      <c r="F63" s="37" t="s">
        <v>0</v>
      </c>
      <c r="G63" s="37" t="s">
        <v>15</v>
      </c>
      <c r="H63" s="37" t="s">
        <v>14</v>
      </c>
      <c r="I63" s="39" t="s">
        <v>62</v>
      </c>
      <c r="J63" s="40"/>
      <c r="K63" s="40">
        <f t="shared" si="1"/>
        <v>0</v>
      </c>
      <c r="L63" s="40">
        <f t="shared" si="1"/>
        <v>0</v>
      </c>
    </row>
    <row r="64" spans="1:12" ht="121.5" customHeight="1" hidden="1" outlineLevel="1">
      <c r="A64" s="38" t="s">
        <v>14</v>
      </c>
      <c r="B64" s="38" t="s">
        <v>1</v>
      </c>
      <c r="C64" s="38" t="s">
        <v>6</v>
      </c>
      <c r="D64" s="38" t="s">
        <v>4</v>
      </c>
      <c r="E64" s="38" t="s">
        <v>1</v>
      </c>
      <c r="F64" s="37" t="s">
        <v>0</v>
      </c>
      <c r="G64" s="37" t="s">
        <v>15</v>
      </c>
      <c r="H64" s="37" t="s">
        <v>12</v>
      </c>
      <c r="I64" s="41" t="s">
        <v>30</v>
      </c>
      <c r="J64" s="40"/>
      <c r="K64" s="40">
        <f t="shared" si="1"/>
        <v>0</v>
      </c>
      <c r="L64" s="40">
        <f t="shared" si="1"/>
        <v>0</v>
      </c>
    </row>
    <row r="65" spans="1:12" ht="123" customHeight="1" hidden="1" outlineLevel="1">
      <c r="A65" s="38" t="s">
        <v>41</v>
      </c>
      <c r="B65" s="38" t="s">
        <v>1</v>
      </c>
      <c r="C65" s="38" t="s">
        <v>6</v>
      </c>
      <c r="D65" s="38" t="s">
        <v>4</v>
      </c>
      <c r="E65" s="38" t="s">
        <v>1</v>
      </c>
      <c r="F65" s="37" t="s">
        <v>2</v>
      </c>
      <c r="G65" s="37" t="s">
        <v>15</v>
      </c>
      <c r="H65" s="37" t="s">
        <v>13</v>
      </c>
      <c r="I65" s="41" t="s">
        <v>36</v>
      </c>
      <c r="J65" s="40"/>
      <c r="K65" s="40"/>
      <c r="L65" s="40"/>
    </row>
    <row r="66" spans="1:12" ht="51" customHeight="1" collapsed="1">
      <c r="A66" s="26" t="s">
        <v>14</v>
      </c>
      <c r="B66" s="26" t="s">
        <v>1</v>
      </c>
      <c r="C66" s="26" t="s">
        <v>6</v>
      </c>
      <c r="D66" s="26" t="s">
        <v>5</v>
      </c>
      <c r="E66" s="26" t="s">
        <v>0</v>
      </c>
      <c r="F66" s="22" t="s">
        <v>0</v>
      </c>
      <c r="G66" s="22" t="s">
        <v>15</v>
      </c>
      <c r="H66" s="22" t="s">
        <v>14</v>
      </c>
      <c r="I66" s="27" t="s">
        <v>47</v>
      </c>
      <c r="J66" s="28">
        <f>J67+J74</f>
        <v>-160000</v>
      </c>
      <c r="K66" s="28">
        <f>K67+K74</f>
        <v>0</v>
      </c>
      <c r="L66" s="28">
        <f>L67+L74</f>
        <v>0</v>
      </c>
    </row>
    <row r="67" spans="1:12" ht="35.25" customHeight="1">
      <c r="A67" s="26" t="s">
        <v>14</v>
      </c>
      <c r="B67" s="26" t="s">
        <v>1</v>
      </c>
      <c r="C67" s="26" t="s">
        <v>6</v>
      </c>
      <c r="D67" s="26" t="s">
        <v>5</v>
      </c>
      <c r="E67" s="26" t="s">
        <v>0</v>
      </c>
      <c r="F67" s="22" t="s">
        <v>0</v>
      </c>
      <c r="G67" s="22" t="s">
        <v>15</v>
      </c>
      <c r="H67" s="22" t="s">
        <v>23</v>
      </c>
      <c r="I67" s="29" t="s">
        <v>33</v>
      </c>
      <c r="J67" s="28">
        <f aca="true" t="shared" si="2" ref="J67:L68">J68</f>
        <v>240000</v>
      </c>
      <c r="K67" s="28">
        <f t="shared" si="2"/>
        <v>277270.66</v>
      </c>
      <c r="L67" s="28">
        <f t="shared" si="2"/>
        <v>284770.66000000003</v>
      </c>
    </row>
    <row r="68" spans="1:12" ht="52.5" customHeight="1">
      <c r="A68" s="26" t="s">
        <v>14</v>
      </c>
      <c r="B68" s="26" t="s">
        <v>1</v>
      </c>
      <c r="C68" s="26" t="s">
        <v>6</v>
      </c>
      <c r="D68" s="26" t="s">
        <v>5</v>
      </c>
      <c r="E68" s="26" t="s">
        <v>2</v>
      </c>
      <c r="F68" s="22" t="s">
        <v>0</v>
      </c>
      <c r="G68" s="22" t="s">
        <v>15</v>
      </c>
      <c r="H68" s="22" t="s">
        <v>23</v>
      </c>
      <c r="I68" s="29" t="s">
        <v>63</v>
      </c>
      <c r="J68" s="28">
        <f t="shared" si="2"/>
        <v>240000</v>
      </c>
      <c r="K68" s="28">
        <f t="shared" si="2"/>
        <v>277270.66</v>
      </c>
      <c r="L68" s="28">
        <f t="shared" si="2"/>
        <v>284770.66000000003</v>
      </c>
    </row>
    <row r="69" spans="1:12" ht="82.5" customHeight="1">
      <c r="A69" s="26" t="s">
        <v>14</v>
      </c>
      <c r="B69" s="26" t="s">
        <v>1</v>
      </c>
      <c r="C69" s="26" t="s">
        <v>6</v>
      </c>
      <c r="D69" s="26" t="s">
        <v>5</v>
      </c>
      <c r="E69" s="26" t="s">
        <v>2</v>
      </c>
      <c r="F69" s="22" t="s">
        <v>2</v>
      </c>
      <c r="G69" s="22" t="s">
        <v>15</v>
      </c>
      <c r="H69" s="22" t="s">
        <v>31</v>
      </c>
      <c r="I69" s="29" t="s">
        <v>37</v>
      </c>
      <c r="J69" s="28">
        <f>SUM(J70:J73)</f>
        <v>240000</v>
      </c>
      <c r="K69" s="28">
        <f>SUM(K70:K73)</f>
        <v>277270.66</v>
      </c>
      <c r="L69" s="28">
        <f>SUM(L70:L73)</f>
        <v>284770.66000000003</v>
      </c>
    </row>
    <row r="70" spans="1:12" ht="84" customHeight="1">
      <c r="A70" s="26" t="s">
        <v>41</v>
      </c>
      <c r="B70" s="26" t="s">
        <v>1</v>
      </c>
      <c r="C70" s="26" t="s">
        <v>6</v>
      </c>
      <c r="D70" s="26" t="s">
        <v>5</v>
      </c>
      <c r="E70" s="26" t="s">
        <v>2</v>
      </c>
      <c r="F70" s="22" t="s">
        <v>2</v>
      </c>
      <c r="G70" s="22" t="s">
        <v>39</v>
      </c>
      <c r="H70" s="22" t="s">
        <v>31</v>
      </c>
      <c r="I70" s="29" t="s">
        <v>110</v>
      </c>
      <c r="J70" s="28">
        <v>200000</v>
      </c>
      <c r="K70" s="28">
        <v>200000</v>
      </c>
      <c r="L70" s="28">
        <v>200000</v>
      </c>
    </row>
    <row r="71" spans="1:12" ht="84" customHeight="1">
      <c r="A71" s="26" t="s">
        <v>41</v>
      </c>
      <c r="B71" s="26" t="s">
        <v>1</v>
      </c>
      <c r="C71" s="26" t="s">
        <v>6</v>
      </c>
      <c r="D71" s="26" t="s">
        <v>5</v>
      </c>
      <c r="E71" s="26" t="s">
        <v>2</v>
      </c>
      <c r="F71" s="22" t="s">
        <v>2</v>
      </c>
      <c r="G71" s="22" t="s">
        <v>40</v>
      </c>
      <c r="H71" s="22" t="s">
        <v>31</v>
      </c>
      <c r="I71" s="29" t="s">
        <v>111</v>
      </c>
      <c r="J71" s="28">
        <v>40000</v>
      </c>
      <c r="K71" s="28">
        <v>45000</v>
      </c>
      <c r="L71" s="28">
        <v>52500</v>
      </c>
    </row>
    <row r="72" spans="1:12" ht="162.75" customHeight="1">
      <c r="A72" s="26" t="s">
        <v>41</v>
      </c>
      <c r="B72" s="26" t="s">
        <v>1</v>
      </c>
      <c r="C72" s="26" t="s">
        <v>6</v>
      </c>
      <c r="D72" s="26" t="s">
        <v>5</v>
      </c>
      <c r="E72" s="26" t="s">
        <v>2</v>
      </c>
      <c r="F72" s="22" t="s">
        <v>2</v>
      </c>
      <c r="G72" s="22" t="s">
        <v>86</v>
      </c>
      <c r="H72" s="22" t="s">
        <v>31</v>
      </c>
      <c r="I72" s="29" t="s">
        <v>112</v>
      </c>
      <c r="J72" s="28">
        <v>0</v>
      </c>
      <c r="K72" s="28">
        <v>12914.96</v>
      </c>
      <c r="L72" s="28">
        <v>12914.96</v>
      </c>
    </row>
    <row r="73" spans="1:12" ht="177.75" customHeight="1">
      <c r="A73" s="26" t="s">
        <v>41</v>
      </c>
      <c r="B73" s="26" t="s">
        <v>1</v>
      </c>
      <c r="C73" s="26" t="s">
        <v>6</v>
      </c>
      <c r="D73" s="26" t="s">
        <v>5</v>
      </c>
      <c r="E73" s="26" t="s">
        <v>2</v>
      </c>
      <c r="F73" s="22" t="s">
        <v>2</v>
      </c>
      <c r="G73" s="22" t="s">
        <v>85</v>
      </c>
      <c r="H73" s="22" t="s">
        <v>31</v>
      </c>
      <c r="I73" s="29" t="s">
        <v>113</v>
      </c>
      <c r="J73" s="28">
        <v>0</v>
      </c>
      <c r="K73" s="28">
        <v>19355.7</v>
      </c>
      <c r="L73" s="28">
        <v>19355.7</v>
      </c>
    </row>
    <row r="74" spans="1:12" ht="37.5" customHeight="1">
      <c r="A74" s="26" t="s">
        <v>14</v>
      </c>
      <c r="B74" s="26" t="s">
        <v>1</v>
      </c>
      <c r="C74" s="26" t="s">
        <v>6</v>
      </c>
      <c r="D74" s="26" t="s">
        <v>5</v>
      </c>
      <c r="E74" s="26" t="s">
        <v>0</v>
      </c>
      <c r="F74" s="22" t="s">
        <v>0</v>
      </c>
      <c r="G74" s="22" t="s">
        <v>15</v>
      </c>
      <c r="H74" s="22" t="s">
        <v>19</v>
      </c>
      <c r="I74" s="29" t="s">
        <v>34</v>
      </c>
      <c r="J74" s="28">
        <f aca="true" t="shared" si="3" ref="J74:L75">J75</f>
        <v>-400000</v>
      </c>
      <c r="K74" s="28">
        <f t="shared" si="3"/>
        <v>-277270.66000000003</v>
      </c>
      <c r="L74" s="28">
        <f t="shared" si="3"/>
        <v>-284770.66000000003</v>
      </c>
    </row>
    <row r="75" spans="1:12" ht="51.75" customHeight="1">
      <c r="A75" s="26" t="s">
        <v>14</v>
      </c>
      <c r="B75" s="26" t="s">
        <v>1</v>
      </c>
      <c r="C75" s="26" t="s">
        <v>6</v>
      </c>
      <c r="D75" s="26" t="s">
        <v>5</v>
      </c>
      <c r="E75" s="26" t="s">
        <v>2</v>
      </c>
      <c r="F75" s="22" t="s">
        <v>0</v>
      </c>
      <c r="G75" s="22" t="s">
        <v>15</v>
      </c>
      <c r="H75" s="22" t="s">
        <v>19</v>
      </c>
      <c r="I75" s="29" t="s">
        <v>64</v>
      </c>
      <c r="J75" s="28">
        <f t="shared" si="3"/>
        <v>-400000</v>
      </c>
      <c r="K75" s="28">
        <f t="shared" si="3"/>
        <v>-277270.66000000003</v>
      </c>
      <c r="L75" s="28">
        <f t="shared" si="3"/>
        <v>-284770.66000000003</v>
      </c>
    </row>
    <row r="76" spans="1:12" ht="81.75" customHeight="1">
      <c r="A76" s="26" t="s">
        <v>14</v>
      </c>
      <c r="B76" s="26" t="s">
        <v>1</v>
      </c>
      <c r="C76" s="26" t="s">
        <v>6</v>
      </c>
      <c r="D76" s="26" t="s">
        <v>5</v>
      </c>
      <c r="E76" s="26" t="s">
        <v>2</v>
      </c>
      <c r="F76" s="22" t="s">
        <v>2</v>
      </c>
      <c r="G76" s="22" t="s">
        <v>15</v>
      </c>
      <c r="H76" s="22" t="s">
        <v>32</v>
      </c>
      <c r="I76" s="29" t="s">
        <v>58</v>
      </c>
      <c r="J76" s="28">
        <f>SUM(J77:J79)</f>
        <v>-400000</v>
      </c>
      <c r="K76" s="28">
        <f>SUM(K77:K79)</f>
        <v>-277270.66000000003</v>
      </c>
      <c r="L76" s="28">
        <f>SUM(L77:L79)</f>
        <v>-284770.66000000003</v>
      </c>
    </row>
    <row r="77" spans="1:12" ht="82.5" customHeight="1">
      <c r="A77" s="26" t="s">
        <v>41</v>
      </c>
      <c r="B77" s="26" t="s">
        <v>1</v>
      </c>
      <c r="C77" s="26" t="s">
        <v>6</v>
      </c>
      <c r="D77" s="26" t="s">
        <v>5</v>
      </c>
      <c r="E77" s="26" t="s">
        <v>2</v>
      </c>
      <c r="F77" s="22" t="s">
        <v>2</v>
      </c>
      <c r="G77" s="22" t="s">
        <v>39</v>
      </c>
      <c r="H77" s="22" t="s">
        <v>32</v>
      </c>
      <c r="I77" s="29" t="s">
        <v>88</v>
      </c>
      <c r="J77" s="28">
        <v>-200000</v>
      </c>
      <c r="K77" s="28">
        <v>-200000</v>
      </c>
      <c r="L77" s="28">
        <v>-200000</v>
      </c>
    </row>
    <row r="78" spans="1:13" ht="83.25" customHeight="1">
      <c r="A78" s="26" t="s">
        <v>41</v>
      </c>
      <c r="B78" s="26" t="s">
        <v>1</v>
      </c>
      <c r="C78" s="26" t="s">
        <v>6</v>
      </c>
      <c r="D78" s="26" t="s">
        <v>5</v>
      </c>
      <c r="E78" s="26" t="s">
        <v>2</v>
      </c>
      <c r="F78" s="22" t="s">
        <v>2</v>
      </c>
      <c r="G78" s="22" t="s">
        <v>40</v>
      </c>
      <c r="H78" s="22" t="s">
        <v>32</v>
      </c>
      <c r="I78" s="29" t="s">
        <v>89</v>
      </c>
      <c r="J78" s="28">
        <v>-200000</v>
      </c>
      <c r="K78" s="28">
        <v>-77270.66</v>
      </c>
      <c r="L78" s="28">
        <v>-84770.66</v>
      </c>
      <c r="M78" s="16"/>
    </row>
    <row r="79" spans="1:13" ht="141.75" customHeight="1" hidden="1" outlineLevel="1">
      <c r="A79" s="26" t="s">
        <v>41</v>
      </c>
      <c r="B79" s="26" t="s">
        <v>1</v>
      </c>
      <c r="C79" s="26" t="s">
        <v>6</v>
      </c>
      <c r="D79" s="26" t="s">
        <v>5</v>
      </c>
      <c r="E79" s="26" t="s">
        <v>2</v>
      </c>
      <c r="F79" s="22" t="s">
        <v>2</v>
      </c>
      <c r="G79" s="22" t="s">
        <v>73</v>
      </c>
      <c r="H79" s="22" t="s">
        <v>32</v>
      </c>
      <c r="I79" s="29" t="s">
        <v>74</v>
      </c>
      <c r="J79" s="28"/>
      <c r="K79" s="28"/>
      <c r="L79" s="28"/>
      <c r="M79" s="16"/>
    </row>
    <row r="80" spans="1:11" ht="18.75" collapsed="1">
      <c r="A80" s="8"/>
      <c r="B80" s="8"/>
      <c r="C80" s="8"/>
      <c r="D80" s="8"/>
      <c r="E80" s="8"/>
      <c r="F80" s="9"/>
      <c r="G80" s="9"/>
      <c r="H80" s="9"/>
      <c r="I80" s="15"/>
      <c r="J80" s="15"/>
      <c r="K80" s="10"/>
    </row>
    <row r="81" spans="1:12" ht="22.5" customHeight="1">
      <c r="A81" s="45" t="s">
        <v>35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</sheetData>
  <sheetProtection/>
  <mergeCells count="14">
    <mergeCell ref="A10:L10"/>
    <mergeCell ref="I1:M1"/>
    <mergeCell ref="I2:M2"/>
    <mergeCell ref="I3:M3"/>
    <mergeCell ref="I4:M4"/>
    <mergeCell ref="I5:M5"/>
    <mergeCell ref="J6:M6"/>
    <mergeCell ref="A18:H18"/>
    <mergeCell ref="A81:L81"/>
    <mergeCell ref="A14:K14"/>
    <mergeCell ref="A17:H17"/>
    <mergeCell ref="A12:L12"/>
    <mergeCell ref="A11:L11"/>
    <mergeCell ref="A13:K13"/>
  </mergeCells>
  <printOptions/>
  <pageMargins left="0.984251968503937" right="0.7874015748031497" top="0.984251968503937" bottom="0.7874015748031497" header="0.5905511811023623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Никитина Светлана Александровна</cp:lastModifiedBy>
  <cp:lastPrinted>2023-10-16T09:13:22Z</cp:lastPrinted>
  <dcterms:created xsi:type="dcterms:W3CDTF">2005-10-04T08:16:47Z</dcterms:created>
  <dcterms:modified xsi:type="dcterms:W3CDTF">2023-10-16T09:13:37Z</dcterms:modified>
  <cp:category/>
  <cp:version/>
  <cp:contentType/>
  <cp:contentStatus/>
</cp:coreProperties>
</file>