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485" activeTab="1"/>
  </bookViews>
  <sheets>
    <sheet name="прилож.4" sheetId="1" r:id="rId1"/>
    <sheet name="прилож.5" sheetId="2" r:id="rId2"/>
    <sheet name="Лист3" sheetId="3" r:id="rId3"/>
  </sheets>
  <definedNames>
    <definedName name="_xlnm.Print_Titles" localSheetId="0">'прилож.4'!$12:$13</definedName>
    <definedName name="_xlnm.Print_Titles" localSheetId="1">'прилож.5'!$12:$13</definedName>
  </definedNames>
  <calcPr fullCalcOnLoad="1"/>
</workbook>
</file>

<file path=xl/sharedStrings.xml><?xml version="1.0" encoding="utf-8"?>
<sst xmlns="http://schemas.openxmlformats.org/spreadsheetml/2006/main" count="450" uniqueCount="196">
  <si>
    <t>Приложение № 4</t>
  </si>
  <si>
    <t>статус</t>
  </si>
  <si>
    <t>Наименование муниципальной программы, подпрограммы, основного мероприятия</t>
  </si>
  <si>
    <t>Ответственный исполнитель</t>
  </si>
  <si>
    <t>Код бюджетной классификации</t>
  </si>
  <si>
    <t>Расходы (тыс. руб.) по годам</t>
  </si>
  <si>
    <t>ГРБС</t>
  </si>
  <si>
    <t>РзПР</t>
  </si>
  <si>
    <t>ЦСР</t>
  </si>
  <si>
    <t>ВР</t>
  </si>
  <si>
    <t>2017 г.</t>
  </si>
  <si>
    <t>2018 г.</t>
  </si>
  <si>
    <t>2019 г.</t>
  </si>
  <si>
    <t>2020 г.</t>
  </si>
  <si>
    <t>Муниципальная программа</t>
  </si>
  <si>
    <t>000</t>
  </si>
  <si>
    <t>0000</t>
  </si>
  <si>
    <t>Подпрограмма 1</t>
  </si>
  <si>
    <t>904</t>
  </si>
  <si>
    <t>Основное мероприятие</t>
  </si>
  <si>
    <t>0113</t>
  </si>
  <si>
    <t>244</t>
  </si>
  <si>
    <t>Администрация Мари-Турекского муниципального района</t>
  </si>
  <si>
    <t>Подпрограмма2</t>
  </si>
  <si>
    <t>Подпрограмма 3</t>
  </si>
  <si>
    <t xml:space="preserve"> к муниципальной программе "Развитие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муниципальном образовании "Мари-Турекский муниципальный район" на 2014-2020 годы".</t>
  </si>
  <si>
    <t>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муниципальном образовании "Мари-Турекский муниципальный район" на 2014-2020 годы</t>
  </si>
  <si>
    <t>Администрация Мари-Турекского муниципального района, Администрации городского и сельских поселений</t>
  </si>
  <si>
    <t>Развитие жилищного строительства в муниципальном образовании "Мари-Турекский муниципальный район" на 2014-2020 годы</t>
  </si>
  <si>
    <t>0300000000</t>
  </si>
  <si>
    <r>
      <t>03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</si>
  <si>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Поддержка платежеспособного спроса на жилье населения муниципального образования "Мари-Турекский муниципальный район"</t>
  </si>
  <si>
    <t>Разработка документов территориального планирования, иных нормативно правовых актов в области регулирования градостроительной деятельности</t>
  </si>
  <si>
    <r>
      <rPr>
        <b/>
        <sz val="11"/>
        <rFont val="Calibri"/>
        <family val="2"/>
      </rPr>
      <t>03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</si>
  <si>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Мероприятия в области территориального планирования и регулирования градостроительной деятельности</t>
  </si>
  <si>
    <r>
      <rPr>
        <b/>
        <sz val="11"/>
        <rFont val="Calibri"/>
        <family val="2"/>
      </rPr>
      <t>03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2978</t>
    </r>
    <r>
      <rPr>
        <b/>
        <sz val="11"/>
        <color indexed="17"/>
        <rFont val="Calibri"/>
        <family val="2"/>
      </rPr>
      <t>0</t>
    </r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</si>
  <si>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</si>
  <si>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1003</t>
  </si>
  <si>
    <r>
      <t>03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07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</si>
  <si>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03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07</t>
    </r>
    <r>
      <rPr>
        <b/>
        <sz val="11"/>
        <color indexed="30"/>
        <rFont val="Calibri"/>
        <family val="2"/>
      </rPr>
      <t>1025</t>
    </r>
    <r>
      <rPr>
        <b/>
        <sz val="11"/>
        <color indexed="17"/>
        <rFont val="Calibri"/>
        <family val="2"/>
      </rPr>
      <t>0</t>
    </r>
  </si>
  <si>
    <t>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</si>
  <si>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r>
      <t>03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07</t>
    </r>
    <r>
      <rPr>
        <b/>
        <sz val="11"/>
        <color indexed="30"/>
        <rFont val="Calibri"/>
        <family val="2"/>
      </rPr>
      <t>1031</t>
    </r>
    <r>
      <rPr>
        <b/>
        <sz val="11"/>
        <color indexed="17"/>
        <rFont val="Calibri"/>
        <family val="2"/>
      </rPr>
      <t>0</t>
    </r>
  </si>
  <si>
    <t>Комплексное развитие инженерной и коммунальной инфраструктуры муниципального образования  "Мари-Турекский муниципальный район" на 2014-2020 годы</t>
  </si>
  <si>
    <r>
      <t>03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</si>
  <si>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03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</si>
  <si>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03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2978</t>
    </r>
    <r>
      <rPr>
        <b/>
        <sz val="11"/>
        <color indexed="17"/>
        <rFont val="Calibri"/>
        <family val="2"/>
      </rPr>
      <t>0</t>
    </r>
  </si>
  <si>
    <t>Модернизация и развитие сети автомобильных дорог общего пользования, повышение безопасности дорожного движения муниципального образования «Мари-Турекский муниципальный район» на 2014-2020 годы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</si>
  <si>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</si>
  <si>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</si>
  <si>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Модернизация и развитие сети автомобильных дорог общего пользования</t>
  </si>
  <si>
    <t>Муниципальный дорожный фонд муниципального образования "Мари-Турекский муниципальный район"</t>
  </si>
  <si>
    <t>0409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</si>
  <si>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2960</t>
    </r>
    <r>
      <rPr>
        <b/>
        <sz val="11"/>
        <color indexed="17"/>
        <rFont val="Calibri"/>
        <family val="2"/>
      </rPr>
      <t xml:space="preserve">0 </t>
    </r>
  </si>
  <si>
    <t>870</t>
  </si>
  <si>
    <t>992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</si>
  <si>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2993</t>
    </r>
    <r>
      <rPr>
        <b/>
        <sz val="11"/>
        <color indexed="17"/>
        <rFont val="Calibri"/>
        <family val="2"/>
      </rPr>
      <t xml:space="preserve">0 </t>
    </r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</si>
  <si>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2994</t>
    </r>
    <r>
      <rPr>
        <b/>
        <sz val="11"/>
        <color indexed="17"/>
        <rFont val="Calibri"/>
        <family val="2"/>
      </rPr>
      <t xml:space="preserve">0 </t>
    </r>
  </si>
  <si>
    <t>521</t>
  </si>
  <si>
    <t>Содержание автомобильных дорог общего пользования местного значения, за счет средств муниципального дорожного фонда муниципального образования "Мари-Турекский муниципальный район"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</si>
  <si>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2995</t>
    </r>
    <r>
      <rPr>
        <b/>
        <sz val="11"/>
        <color indexed="17"/>
        <rFont val="Calibri"/>
        <family val="2"/>
      </rPr>
      <t xml:space="preserve">0 </t>
    </r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</si>
  <si>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2997</t>
    </r>
    <r>
      <rPr>
        <b/>
        <sz val="11"/>
        <color indexed="17"/>
        <rFont val="Calibri"/>
        <family val="2"/>
      </rPr>
      <t xml:space="preserve">0 </t>
    </r>
  </si>
  <si>
    <t>Осуществление целевых мероприятий в отношении автомобильных дорог общего пользования местного значения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</si>
  <si>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7025</t>
    </r>
    <r>
      <rPr>
        <b/>
        <sz val="11"/>
        <color indexed="17"/>
        <rFont val="Calibri"/>
        <family val="2"/>
      </rPr>
      <t xml:space="preserve">0 </t>
    </r>
  </si>
  <si>
    <t xml:space="preserve"> 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</si>
  <si>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7115</t>
    </r>
    <r>
      <rPr>
        <b/>
        <sz val="11"/>
        <color indexed="17"/>
        <rFont val="Calibri"/>
        <family val="2"/>
      </rPr>
      <t xml:space="preserve">0 </t>
    </r>
  </si>
  <si>
    <t>414</t>
  </si>
  <si>
    <t>Проектирование автомобильных дорог общего пользования местного значения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в рамках реализации полномочий района софинансирование за счет средств дорожного фонда муниципального образования "Мари-Турекский муниципальный район"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</si>
  <si>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S115</t>
    </r>
    <r>
      <rPr>
        <b/>
        <sz val="11"/>
        <color indexed="17"/>
        <rFont val="Calibri"/>
        <family val="2"/>
      </rPr>
      <t xml:space="preserve">0 </t>
    </r>
  </si>
  <si>
    <t>Повышение безопасности дорожного движения на автомобильных дорогах общего пользования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</si>
  <si>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</si>
  <si>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Реализация мероприятий в целях повышения безопасности дорожного движения на автомобильных дорогах общего пользования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</si>
  <si>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4904</t>
    </r>
    <r>
      <rPr>
        <b/>
        <sz val="11"/>
        <color indexed="17"/>
        <rFont val="Calibri"/>
        <family val="2"/>
      </rPr>
      <t>0</t>
    </r>
  </si>
  <si>
    <t>Создание безаварийных условий дорожного движения</t>
  </si>
  <si>
    <t>Обследование муниципальных дорог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</si>
  <si>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</si>
  <si>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4912</t>
    </r>
    <r>
      <rPr>
        <b/>
        <sz val="11"/>
        <color indexed="17"/>
        <rFont val="Calibri"/>
        <family val="2"/>
      </rPr>
      <t>0</t>
    </r>
  </si>
  <si>
    <t>Субвенции бюджетам муниципальных образований на осуществление переданных государственных полномочий Республики Марий Эл по предоставлению мер социальной поддержки граждан в области транспортного обслуживания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</si>
  <si>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7002</t>
    </r>
    <r>
      <rPr>
        <b/>
        <sz val="11"/>
        <color indexed="17"/>
        <rFont val="Calibri"/>
        <family val="2"/>
      </rPr>
      <t>0</t>
    </r>
  </si>
  <si>
    <t>Обеспечение качественными коммунальными услугами в муниципальном образовании "Мари-Турекский муниципальный район"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</si>
  <si>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4905</t>
    </r>
    <r>
      <rPr>
        <b/>
        <sz val="11"/>
        <color indexed="17"/>
        <rFont val="Calibri"/>
        <family val="2"/>
      </rPr>
      <t>0</t>
    </r>
  </si>
  <si>
    <t>Профилактика безопасности дорожного движения</t>
  </si>
  <si>
    <t>Подпрограмма 4</t>
  </si>
  <si>
    <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</si>
  <si>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Организация работы по реализации мероприятий гражданской обороны по предупреждению и ликвидации чрезвычайных ситуаций, обеспечение пожарной безопасности и безопасности людей на водных объектах  муниципального образования "Мари-Турекский муниципальный район"</t>
  </si>
  <si>
    <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</si>
  <si>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 xml:space="preserve">Реализация мероприятий гражданской обороны по предупреждению и ликвидации чрезвычайных ситуаций </t>
  </si>
  <si>
    <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2947</t>
    </r>
    <r>
      <rPr>
        <b/>
        <sz val="11"/>
        <color indexed="17"/>
        <rFont val="Calibri"/>
        <family val="2"/>
      </rPr>
      <t>0</t>
    </r>
  </si>
  <si>
    <t>Содержание и организация деятельности единой дежурно-диспетчерской службы муниципального образования "Мари-Турекский муниципальный район"</t>
  </si>
  <si>
    <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2966</t>
    </r>
    <r>
      <rPr>
        <b/>
        <sz val="11"/>
        <color indexed="17"/>
        <rFont val="Calibri"/>
        <family val="2"/>
      </rPr>
      <t>0</t>
    </r>
  </si>
  <si>
    <t>Резервный фонд администрации муниципального образования "Мари-Турекский муниципальный район"</t>
  </si>
  <si>
    <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2986</t>
    </r>
    <r>
      <rPr>
        <b/>
        <sz val="11"/>
        <color indexed="17"/>
        <rFont val="Calibri"/>
        <family val="2"/>
      </rPr>
      <t>0</t>
    </r>
  </si>
  <si>
    <t>Подготовка к действиям при чрезвычайных ситуациях нештатных аварийно-спасательных формирований и населения</t>
  </si>
  <si>
    <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2985</t>
    </r>
    <r>
      <rPr>
        <b/>
        <sz val="11"/>
        <color indexed="17"/>
        <rFont val="Calibri"/>
        <family val="2"/>
      </rPr>
      <t>0</t>
    </r>
  </si>
  <si>
    <t>Обеспечение пожарной безопасности</t>
  </si>
  <si>
    <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</si>
  <si>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Обеспечение пожарной безопасности и безопасности людей на водных объектах</t>
  </si>
  <si>
    <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2912</t>
    </r>
    <r>
      <rPr>
        <b/>
        <sz val="11"/>
        <color indexed="17"/>
        <rFont val="Calibri"/>
        <family val="2"/>
      </rPr>
      <t>0</t>
    </r>
  </si>
  <si>
    <t>Резервный фонд Правительства Республики Марий Эл</t>
  </si>
  <si>
    <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2946</t>
    </r>
    <r>
      <rPr>
        <b/>
        <sz val="11"/>
        <color indexed="17"/>
        <rFont val="Calibri"/>
        <family val="2"/>
      </rPr>
      <t>0</t>
    </r>
  </si>
  <si>
    <t>Мероприятия по обеспечению безопасности людей на водных объектах</t>
  </si>
  <si>
    <r>
      <t>03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2985</t>
    </r>
    <r>
      <rPr>
        <b/>
        <sz val="11"/>
        <color indexed="17"/>
        <rFont val="Calibri"/>
        <family val="2"/>
      </rPr>
      <t>0</t>
    </r>
  </si>
  <si>
    <t>Мероприятия по обеспечению пожарной безопасности</t>
  </si>
  <si>
    <t>Благоустройство и охрана окружающей среды муниципального образования "Мари-Турекский  муниципальный район" на 2014-2020 годы</t>
  </si>
  <si>
    <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</si>
  <si>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Подпрограмма 5</t>
  </si>
  <si>
    <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</si>
  <si>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5016</t>
    </r>
    <r>
      <rPr>
        <b/>
        <sz val="11"/>
        <color indexed="17"/>
        <rFont val="Calibri"/>
        <family val="2"/>
      </rPr>
      <t>0</t>
    </r>
  </si>
  <si>
    <t>Субсидии бюджетам поселений на осуществление капитального ремонта гидротехнических сооружений. находящихся в муниципальной собственности и бесхозных гидротехнических сооружений</t>
  </si>
  <si>
    <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</si>
  <si>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Обеспечение благоприятной для жизни человека природной среды</t>
  </si>
  <si>
    <t>Мероприятия по экологическому просвещению и воспитанию, формированию экологической культуры</t>
  </si>
  <si>
    <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4905</t>
    </r>
    <r>
      <rPr>
        <b/>
        <sz val="11"/>
        <color indexed="17"/>
        <rFont val="Calibri"/>
        <family val="2"/>
      </rPr>
      <t>0</t>
    </r>
  </si>
  <si>
    <r>
      <t>03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2943</t>
    </r>
    <r>
      <rPr>
        <b/>
        <sz val="11"/>
        <color indexed="17"/>
        <rFont val="Calibri"/>
        <family val="2"/>
      </rPr>
      <t>0</t>
    </r>
  </si>
  <si>
    <t>Экологическое просвещение и воспитание. Формирование экологической культуры.</t>
  </si>
  <si>
    <t>Подпрограмма 6</t>
  </si>
  <si>
    <t>Энергосбережение и повышение энергетической эффективности в муниципальном образовании "Мари-Турекский  муниципальный район" на период 2014-2020 годы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</si>
  <si>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бюджета муниципального образования "Мари-Турекский муниципальный район"</t>
  </si>
  <si>
    <t>Осуществление мероприятий в отношении автомобильных дорог общего пользования местного значения в рамках реализации полномочий Мари-Турекского муниципального района - на оценку транспортно - эксплуатационного состояния автомобильных дорог общего пользования местного значения за счёт средств муниципального дорожного фонда муниципального образования "Мари-Турекский муниципальный район"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</si>
  <si>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2983</t>
    </r>
    <r>
      <rPr>
        <b/>
        <sz val="11"/>
        <color indexed="17"/>
        <rFont val="Calibri"/>
        <family val="2"/>
      </rPr>
      <t xml:space="preserve">0 </t>
    </r>
  </si>
  <si>
    <t>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муниципального образования "Мари-Турекский муниципальный район" на содержание автомобильных дорог общего пользования местного значения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</si>
  <si>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2997</t>
    </r>
    <r>
      <rPr>
        <b/>
        <sz val="11"/>
        <color indexed="17"/>
        <rFont val="Calibri"/>
        <family val="2"/>
      </rPr>
      <t xml:space="preserve">1 </t>
    </r>
  </si>
  <si>
    <t>Осуществление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муниципального образования "Мари-Турекский муниципальный район" на проведение капитального ремонта и ремонта автомобильных дорог общего пользования местного значения населенных пунктов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</si>
  <si>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2997</t>
    </r>
    <r>
      <rPr>
        <b/>
        <sz val="11"/>
        <color indexed="17"/>
        <rFont val="Calibri"/>
        <family val="2"/>
      </rPr>
      <t>2</t>
    </r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</si>
  <si>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L018</t>
    </r>
    <r>
      <rPr>
        <b/>
        <sz val="11"/>
        <color indexed="17"/>
        <rFont val="Calibri"/>
        <family val="2"/>
      </rPr>
      <t xml:space="preserve">0 </t>
    </r>
  </si>
  <si>
    <t>Строительство (реконструкцию) автомобильных дорог общего пользования местного значения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в рамках реализации полномочий района софинансирование за счет средств дорожного фонда муниципального образования "Мари-Турекский муниципальный район"</t>
  </si>
  <si>
    <t>Капитальный ремонт гидротехнических сооружений</t>
  </si>
  <si>
    <t>Бюджетные инвестиции в объекты капитального строительства государственной (муниципальной) собственности</t>
  </si>
  <si>
    <t>0412</t>
  </si>
  <si>
    <t>0314974</t>
  </si>
  <si>
    <t>0312978</t>
  </si>
  <si>
    <t>0322978</t>
  </si>
  <si>
    <t>Осуществление целевых мероприятий в отношении автомобильных дорог общего пользования местного значения за счёт средств муниципального образования "Мари-Турекский муниципальный район"</t>
  </si>
  <si>
    <t>0332982</t>
  </si>
  <si>
    <t>Осуществление целевых мероприятий в отношении автомобильных дорог общего пользования местного значения за счёт средств муниципального дорожного фонда муниципального образования "Мари-Турекский муниципальный район"</t>
  </si>
  <si>
    <t>Строительство, ремонт и проектирование автомобильных дорог общего пользования</t>
  </si>
  <si>
    <t>0332983</t>
  </si>
  <si>
    <t>Субсидии бюджетам поселений Мари-Турекского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населённых пунктов Мари-Турекского муниципального района на 2014 год за счёт средств муниципального дорожного фонда муниципального образования "Мари-Турекский муниципальный район"</t>
  </si>
  <si>
    <t>0332995</t>
  </si>
  <si>
    <t>0334905</t>
  </si>
  <si>
    <t>Субсидии на реализацию мероприятий подпрограммы "Автомобильные дороги" федеральной целевой программы "Развитие транспортной системы России (2010-2020 годы)</t>
  </si>
  <si>
    <t>0335115</t>
  </si>
  <si>
    <t>0337025</t>
  </si>
  <si>
    <t>Осуществление целевых мероприятий в отношении автомобильных дорог общего пользования местного значения за счёт средств республиканского бюджета республики Марий Эл</t>
  </si>
  <si>
    <t>Проектирование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</si>
  <si>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0337115</t>
  </si>
  <si>
    <t>Строительство (реконструкция)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</si>
  <si>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0337215</t>
  </si>
  <si>
    <t>0309</t>
  </si>
  <si>
    <t>0342947</t>
  </si>
  <si>
    <t>0342966</t>
  </si>
  <si>
    <t>0603</t>
  </si>
  <si>
    <t>0354905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</si>
  <si>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</si>
  <si>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0335018</t>
  </si>
  <si>
    <t>0337315</t>
  </si>
  <si>
    <t xml:space="preserve"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 </t>
  </si>
  <si>
    <t>0310</t>
  </si>
  <si>
    <t>0342985</t>
  </si>
  <si>
    <t>0342986</t>
  </si>
  <si>
    <t>0406</t>
  </si>
  <si>
    <t>Отдел финансирования и бухгалтерского учёта администрации МО "Мари-Турекский муниципальный район"</t>
  </si>
  <si>
    <t>Отдел архитектуры и муниципального хозяйства, комитет по оперативному управлению муниципальным имуществом и земельными ресурсами администрации МО "Мари-Турекский муниципальный район"</t>
  </si>
  <si>
    <t>Отдел архитектуры и муниципального хозяйства администрации МО "Мари-Турекский муниципальный район"</t>
  </si>
  <si>
    <t>Приложение № 5</t>
  </si>
  <si>
    <t>Источники ресурсного обеспечения</t>
  </si>
  <si>
    <t>ВСЕГО</t>
  </si>
  <si>
    <t>Бюджет МО "Мари-Турекский муниципальный район"</t>
  </si>
  <si>
    <t>Федеральный бюджет</t>
  </si>
  <si>
    <t>Республиканский бюджет</t>
  </si>
  <si>
    <t>Бюджет городского и сельских поселений</t>
  </si>
  <si>
    <t>Внебюджетные источники</t>
  </si>
  <si>
    <t>Оценка расходов  (тыс. руб.) по годам</t>
  </si>
  <si>
    <t>Осуществление целевых мероприятий в отношении автомобильных дорог общего пользования местного значения в рамках реализации полномочий района  за счёт средств муниципального дорожного фонда муниципального образования "Мари-Турекский муниципальный район"</t>
  </si>
  <si>
    <t>2021 г.</t>
  </si>
  <si>
    <t>Сектор ГОиЧС МО "Мари-Турекский муниципальный район"</t>
  </si>
  <si>
    <t>2022 г.</t>
  </si>
  <si>
    <t>2023 г.</t>
  </si>
  <si>
    <t>2024 г.</t>
  </si>
  <si>
    <t>2025 г.</t>
  </si>
  <si>
    <r>
      <rPr>
        <b/>
        <sz val="14"/>
        <color indexed="8"/>
        <rFont val="Calibri"/>
        <family val="2"/>
      </rPr>
      <t>Ресурсное обеспечение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"Развитие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муниципальном образовании "Мари-Турекский муниципальный район" на 2017-2025 годы"</t>
    </r>
  </si>
  <si>
    <t xml:space="preserve"> к муниципальной программе "Развитие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муниципальном образовании "Мари-Турекский муниципальный район" на 2017-2025 годы".</t>
  </si>
  <si>
    <t>Прогрозная оценка расходов на реализацию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"Развитие коммунальной, жилищной, дорожной инфраструктуры, строительства, охраны окружающей среды и обеспечения безопасности и жизнедеятельности населения в муниципальном образовании "Мари-Турекский муниципальный район" на 2014-2025 годы"</t>
  </si>
  <si>
    <t xml:space="preserve">          Осуществление полномочий по решению вопросов местного значения в границах поселения водоснабжения населения, водоотведения</t>
  </si>
  <si>
    <r>
      <t>03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2979</t>
    </r>
    <r>
      <rPr>
        <b/>
        <sz val="11"/>
        <color indexed="17"/>
        <rFont val="Calibri"/>
        <family val="2"/>
      </rPr>
      <t>0</t>
    </r>
  </si>
  <si>
    <t xml:space="preserve">          Осуществление полномочий по решению вопросов местного значения в границах поселения теплоснабжения населения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</si>
  <si>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29940</t>
    </r>
    <r>
      <rPr>
        <b/>
        <sz val="11"/>
        <color indexed="17"/>
        <rFont val="Calibri"/>
        <family val="2"/>
      </rPr>
      <t xml:space="preserve"> </t>
    </r>
  </si>
  <si>
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муниципального района,за счёт средств муниципального дорожного фонда муниципального образования "Мари-Турекский муниципальный район"на содержание автомобильных дорог общего пользования местного значения </t>
  </si>
  <si>
    <t xml:space="preserve">          Дорожная деятельность в отношении автомобильных дорог местного значения вне границ населенных пунктов в границах Мари-Турекского муниципального района, за счёт средств муниципального дорожного фонда муниципального образования "Мари-Турекский муниципальный район"</t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</si>
  <si>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29960</t>
    </r>
    <r>
      <rPr>
        <b/>
        <sz val="11"/>
        <color indexed="17"/>
        <rFont val="Calibri"/>
        <family val="2"/>
      </rPr>
      <t xml:space="preserve"> </t>
    </r>
  </si>
  <si>
    <r>
      <t>03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29961</t>
    </r>
    <r>
      <rPr>
        <b/>
        <sz val="11"/>
        <color indexed="17"/>
        <rFont val="Calibri"/>
        <family val="2"/>
      </rPr>
      <t xml:space="preserve"> </t>
    </r>
  </si>
  <si>
    <t xml:space="preserve">          Дорожная деятельность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муниципального образования "Мари-Турекский муниципальный район"</t>
  </si>
  <si>
    <t>Комплексное развитие инженерной и коммунальной инфраструктуры муниципального образования  "Мари-Турекский муниципальный район" на 2014-2025 годы</t>
  </si>
  <si>
    <t>0502</t>
  </si>
  <si>
    <t>0320127410</t>
  </si>
  <si>
    <t>811</t>
  </si>
  <si>
    <t xml:space="preserve">        Субвенции,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</si>
</sst>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00B050"/>
      <name val="Calibri"/>
      <family val="2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vertical="top" wrapText="1"/>
      <protection/>
    </xf>
    <xf numFmtId="0" fontId="36" fillId="0" borderId="1">
      <alignment vertical="top" wrapText="1"/>
      <protection/>
    </xf>
    <xf numFmtId="0" fontId="36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2" fillId="0" borderId="11" xfId="0" applyFont="1" applyBorder="1" applyAlignment="1">
      <alignment vertical="top" wrapText="1"/>
    </xf>
    <xf numFmtId="49" fontId="43" fillId="0" borderId="11" xfId="0" applyNumberFormat="1" applyFont="1" applyBorder="1" applyAlignment="1">
      <alignment horizontal="center" vertical="center"/>
    </xf>
    <xf numFmtId="172" fontId="43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53" fillId="0" borderId="11" xfId="0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vertical="top" wrapText="1"/>
    </xf>
    <xf numFmtId="49" fontId="0" fillId="0" borderId="13" xfId="0" applyNumberFormat="1" applyBorder="1" applyAlignment="1">
      <alignment horizontal="center" vertical="center"/>
    </xf>
    <xf numFmtId="0" fontId="52" fillId="0" borderId="11" xfId="0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49" fontId="43" fillId="0" borderId="12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vertical="top" wrapText="1"/>
    </xf>
    <xf numFmtId="0" fontId="54" fillId="0" borderId="13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53" fillId="33" borderId="11" xfId="0" applyFont="1" applyFill="1" applyBorder="1" applyAlignment="1">
      <alignment vertical="top" wrapText="1"/>
    </xf>
    <xf numFmtId="0" fontId="55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55" fillId="34" borderId="12" xfId="0" applyFont="1" applyFill="1" applyBorder="1" applyAlignment="1">
      <alignment vertical="top" wrapText="1"/>
    </xf>
    <xf numFmtId="49" fontId="43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5" fillId="0" borderId="12" xfId="0" applyFont="1" applyBorder="1" applyAlignment="1">
      <alignment vertical="top" wrapText="1"/>
    </xf>
    <xf numFmtId="172" fontId="0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56" fillId="0" borderId="11" xfId="0" applyFont="1" applyBorder="1" applyAlignment="1">
      <alignment horizontal="center" vertical="center"/>
    </xf>
    <xf numFmtId="172" fontId="56" fillId="0" borderId="13" xfId="0" applyNumberFormat="1" applyFont="1" applyBorder="1" applyAlignment="1">
      <alignment horizontal="center" vertical="center"/>
    </xf>
    <xf numFmtId="172" fontId="30" fillId="0" borderId="11" xfId="0" applyNumberFormat="1" applyFont="1" applyBorder="1" applyAlignment="1">
      <alignment horizontal="center" vertical="center"/>
    </xf>
    <xf numFmtId="172" fontId="56" fillId="0" borderId="11" xfId="0" applyNumberFormat="1" applyFont="1" applyBorder="1" applyAlignment="1">
      <alignment horizontal="center" vertical="center"/>
    </xf>
    <xf numFmtId="0" fontId="52" fillId="6" borderId="11" xfId="0" applyFont="1" applyFill="1" applyBorder="1" applyAlignment="1">
      <alignment vertical="top" wrapText="1"/>
    </xf>
    <xf numFmtId="49" fontId="43" fillId="6" borderId="11" xfId="0" applyNumberFormat="1" applyFont="1" applyFill="1" applyBorder="1" applyAlignment="1">
      <alignment horizontal="center" vertical="center"/>
    </xf>
    <xf numFmtId="172" fontId="57" fillId="6" borderId="11" xfId="0" applyNumberFormat="1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vertical="top" wrapText="1"/>
    </xf>
    <xf numFmtId="0" fontId="58" fillId="35" borderId="11" xfId="0" applyFont="1" applyFill="1" applyBorder="1" applyAlignment="1">
      <alignment vertical="top" wrapText="1"/>
    </xf>
    <xf numFmtId="49" fontId="43" fillId="35" borderId="11" xfId="0" applyNumberFormat="1" applyFont="1" applyFill="1" applyBorder="1" applyAlignment="1">
      <alignment horizontal="center" vertical="center"/>
    </xf>
    <xf numFmtId="49" fontId="0" fillId="35" borderId="11" xfId="0" applyNumberFormat="1" applyFill="1" applyBorder="1" applyAlignment="1">
      <alignment horizontal="center" vertical="center"/>
    </xf>
    <xf numFmtId="49" fontId="0" fillId="35" borderId="13" xfId="0" applyNumberFormat="1" applyFill="1" applyBorder="1" applyAlignment="1">
      <alignment horizontal="center" vertical="center"/>
    </xf>
    <xf numFmtId="0" fontId="58" fillId="35" borderId="11" xfId="0" applyNumberFormat="1" applyFont="1" applyFill="1" applyBorder="1" applyAlignment="1">
      <alignment vertical="top" wrapText="1"/>
    </xf>
    <xf numFmtId="0" fontId="52" fillId="34" borderId="11" xfId="0" applyFont="1" applyFill="1" applyBorder="1" applyAlignment="1">
      <alignment vertical="top" wrapText="1"/>
    </xf>
    <xf numFmtId="172" fontId="59" fillId="34" borderId="11" xfId="0" applyNumberFormat="1" applyFont="1" applyFill="1" applyBorder="1" applyAlignment="1">
      <alignment horizontal="center" vertical="center"/>
    </xf>
    <xf numFmtId="172" fontId="60" fillId="34" borderId="11" xfId="0" applyNumberFormat="1" applyFont="1" applyFill="1" applyBorder="1" applyAlignment="1">
      <alignment horizontal="center" vertical="center"/>
    </xf>
    <xf numFmtId="172" fontId="33" fillId="34" borderId="11" xfId="0" applyNumberFormat="1" applyFont="1" applyFill="1" applyBorder="1" applyAlignment="1">
      <alignment horizontal="center" vertical="center"/>
    </xf>
    <xf numFmtId="172" fontId="34" fillId="34" borderId="13" xfId="0" applyNumberFormat="1" applyFont="1" applyFill="1" applyBorder="1" applyAlignment="1">
      <alignment horizontal="center" vertical="center"/>
    </xf>
    <xf numFmtId="172" fontId="59" fillId="34" borderId="13" xfId="0" applyNumberFormat="1" applyFont="1" applyFill="1" applyBorder="1" applyAlignment="1">
      <alignment horizontal="center" vertical="center"/>
    </xf>
    <xf numFmtId="172" fontId="60" fillId="34" borderId="13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172" fontId="56" fillId="6" borderId="11" xfId="0" applyNumberFormat="1" applyFont="1" applyFill="1" applyBorder="1" applyAlignment="1">
      <alignment horizontal="center" vertical="center"/>
    </xf>
    <xf numFmtId="172" fontId="56" fillId="35" borderId="11" xfId="0" applyNumberFormat="1" applyFont="1" applyFill="1" applyBorder="1" applyAlignment="1">
      <alignment horizontal="center" vertical="center"/>
    </xf>
    <xf numFmtId="172" fontId="56" fillId="35" borderId="13" xfId="0" applyNumberFormat="1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172" fontId="30" fillId="35" borderId="11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36" fillId="0" borderId="1" xfId="35" applyNumberFormat="1" applyProtection="1">
      <alignment vertical="top" wrapText="1"/>
      <protection/>
    </xf>
    <xf numFmtId="172" fontId="0" fillId="0" borderId="11" xfId="0" applyNumberFormat="1" applyBorder="1" applyAlignment="1">
      <alignment horizontal="center" vertical="center"/>
    </xf>
    <xf numFmtId="0" fontId="36" fillId="0" borderId="1" xfId="33" applyNumberFormat="1" applyProtection="1">
      <alignment vertical="top" wrapText="1"/>
      <protection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55" fillId="0" borderId="1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5" fillId="34" borderId="12" xfId="0" applyFont="1" applyFill="1" applyBorder="1" applyAlignment="1">
      <alignment horizontal="left" vertical="top" wrapText="1"/>
    </xf>
    <xf numFmtId="0" fontId="55" fillId="34" borderId="1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2" fillId="6" borderId="12" xfId="0" applyFont="1" applyFill="1" applyBorder="1" applyAlignment="1">
      <alignment horizontal="center" vertical="top" wrapText="1"/>
    </xf>
    <xf numFmtId="0" fontId="52" fillId="6" borderId="17" xfId="0" applyFont="1" applyFill="1" applyBorder="1" applyAlignment="1">
      <alignment horizontal="center" vertical="top" wrapText="1"/>
    </xf>
    <xf numFmtId="0" fontId="52" fillId="6" borderId="13" xfId="0" applyFont="1" applyFill="1" applyBorder="1" applyAlignment="1">
      <alignment horizontal="center" vertical="top" wrapText="1"/>
    </xf>
    <xf numFmtId="0" fontId="52" fillId="34" borderId="12" xfId="0" applyFont="1" applyFill="1" applyBorder="1" applyAlignment="1">
      <alignment horizontal="center" vertical="top" wrapText="1"/>
    </xf>
    <xf numFmtId="0" fontId="52" fillId="34" borderId="17" xfId="0" applyFont="1" applyFill="1" applyBorder="1" applyAlignment="1">
      <alignment horizontal="center" vertical="top" wrapText="1"/>
    </xf>
    <xf numFmtId="0" fontId="52" fillId="34" borderId="13" xfId="0" applyFont="1" applyFill="1" applyBorder="1" applyAlignment="1">
      <alignment horizontal="center" vertical="top" wrapText="1"/>
    </xf>
    <xf numFmtId="0" fontId="58" fillId="34" borderId="12" xfId="0" applyFont="1" applyFill="1" applyBorder="1" applyAlignment="1">
      <alignment horizontal="center" vertical="top" wrapText="1"/>
    </xf>
    <xf numFmtId="0" fontId="58" fillId="34" borderId="17" xfId="0" applyFont="1" applyFill="1" applyBorder="1" applyAlignment="1">
      <alignment horizontal="center" vertical="top" wrapText="1"/>
    </xf>
    <xf numFmtId="0" fontId="58" fillId="34" borderId="13" xfId="0" applyFont="1" applyFill="1" applyBorder="1" applyAlignment="1">
      <alignment horizontal="center" vertical="top" wrapText="1"/>
    </xf>
    <xf numFmtId="0" fontId="58" fillId="34" borderId="12" xfId="0" applyNumberFormat="1" applyFont="1" applyFill="1" applyBorder="1" applyAlignment="1">
      <alignment horizontal="center" vertical="top" wrapText="1"/>
    </xf>
    <xf numFmtId="0" fontId="58" fillId="34" borderId="17" xfId="0" applyNumberFormat="1" applyFont="1" applyFill="1" applyBorder="1" applyAlignment="1">
      <alignment horizontal="center" vertical="top" wrapText="1"/>
    </xf>
    <xf numFmtId="0" fontId="58" fillId="34" borderId="13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43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4"/>
  <sheetViews>
    <sheetView zoomScale="85" zoomScaleNormal="85" zoomScalePageLayoutView="0" workbookViewId="0" topLeftCell="B7">
      <selection activeCell="P16" sqref="P16"/>
    </sheetView>
  </sheetViews>
  <sheetFormatPr defaultColWidth="9.140625" defaultRowHeight="15"/>
  <cols>
    <col min="1" max="1" width="16.140625" style="0" customWidth="1"/>
    <col min="2" max="2" width="40.140625" style="0" customWidth="1"/>
    <col min="3" max="3" width="27.421875" style="0" customWidth="1"/>
    <col min="6" max="6" width="12.140625" style="0" customWidth="1"/>
    <col min="8" max="14" width="12.7109375" style="0" customWidth="1"/>
    <col min="15" max="15" width="11.421875" style="0" bestFit="1" customWidth="1"/>
    <col min="16" max="16" width="9.8515625" style="0" bestFit="1" customWidth="1"/>
  </cols>
  <sheetData>
    <row r="2" spans="12:14" ht="15">
      <c r="L2" s="74" t="s">
        <v>0</v>
      </c>
      <c r="M2" s="74"/>
      <c r="N2" s="74"/>
    </row>
    <row r="3" spans="9:14" ht="15">
      <c r="I3" s="75" t="s">
        <v>180</v>
      </c>
      <c r="J3" s="75"/>
      <c r="K3" s="75"/>
      <c r="L3" s="75"/>
      <c r="M3" s="75"/>
      <c r="N3" s="75"/>
    </row>
    <row r="4" spans="9:14" ht="15">
      <c r="I4" s="75"/>
      <c r="J4" s="75"/>
      <c r="K4" s="75"/>
      <c r="L4" s="75"/>
      <c r="M4" s="75"/>
      <c r="N4" s="75"/>
    </row>
    <row r="5" spans="9:14" ht="15">
      <c r="I5" s="75"/>
      <c r="J5" s="75"/>
      <c r="K5" s="75"/>
      <c r="L5" s="75"/>
      <c r="M5" s="75"/>
      <c r="N5" s="75"/>
    </row>
    <row r="6" spans="9:14" ht="47.25" customHeight="1">
      <c r="I6" s="75"/>
      <c r="J6" s="75"/>
      <c r="K6" s="75"/>
      <c r="L6" s="75"/>
      <c r="M6" s="75"/>
      <c r="N6" s="75"/>
    </row>
    <row r="7" spans="1:14" ht="15">
      <c r="A7" s="76" t="s">
        <v>179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28.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2" spans="1:15" ht="15">
      <c r="A12" s="78" t="s">
        <v>1</v>
      </c>
      <c r="B12" s="80" t="s">
        <v>2</v>
      </c>
      <c r="C12" s="82" t="s">
        <v>3</v>
      </c>
      <c r="D12" s="63" t="s">
        <v>4</v>
      </c>
      <c r="E12" s="64"/>
      <c r="F12" s="64"/>
      <c r="G12" s="65"/>
      <c r="H12" s="63" t="s">
        <v>5</v>
      </c>
      <c r="I12" s="64"/>
      <c r="J12" s="64"/>
      <c r="K12" s="64"/>
      <c r="L12" s="64"/>
      <c r="M12" s="64"/>
      <c r="N12" s="64"/>
      <c r="O12" s="65"/>
    </row>
    <row r="13" spans="1:16" ht="60.75" customHeight="1">
      <c r="A13" s="79"/>
      <c r="B13" s="81"/>
      <c r="C13" s="83"/>
      <c r="D13" s="1" t="s">
        <v>6</v>
      </c>
      <c r="E13" s="1" t="s">
        <v>7</v>
      </c>
      <c r="F13" s="1" t="s">
        <v>8</v>
      </c>
      <c r="G13" s="1" t="s">
        <v>9</v>
      </c>
      <c r="H13" s="1" t="s">
        <v>10</v>
      </c>
      <c r="I13" s="1" t="s">
        <v>11</v>
      </c>
      <c r="J13" s="1" t="s">
        <v>12</v>
      </c>
      <c r="K13" s="1" t="s">
        <v>13</v>
      </c>
      <c r="L13" s="1" t="s">
        <v>173</v>
      </c>
      <c r="M13" s="1" t="s">
        <v>175</v>
      </c>
      <c r="N13" s="1" t="s">
        <v>176</v>
      </c>
      <c r="O13" s="1" t="s">
        <v>177</v>
      </c>
      <c r="P13" s="1" t="s">
        <v>178</v>
      </c>
    </row>
    <row r="14" spans="1:16" ht="1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11</v>
      </c>
      <c r="I14" s="2">
        <v>12</v>
      </c>
      <c r="J14" s="2">
        <v>13</v>
      </c>
      <c r="K14" s="2">
        <v>14</v>
      </c>
      <c r="L14" s="2">
        <v>15</v>
      </c>
      <c r="M14" s="2">
        <v>15</v>
      </c>
      <c r="N14" s="2">
        <v>15</v>
      </c>
      <c r="O14" s="2">
        <v>15</v>
      </c>
      <c r="P14" s="2">
        <v>15</v>
      </c>
    </row>
    <row r="15" spans="1:16" ht="95.25" customHeight="1">
      <c r="A15" s="35" t="s">
        <v>14</v>
      </c>
      <c r="B15" s="35" t="s">
        <v>26</v>
      </c>
      <c r="C15" s="35" t="s">
        <v>27</v>
      </c>
      <c r="D15" s="36" t="s">
        <v>15</v>
      </c>
      <c r="E15" s="36" t="s">
        <v>16</v>
      </c>
      <c r="F15" s="36" t="s">
        <v>29</v>
      </c>
      <c r="G15" s="36" t="s">
        <v>15</v>
      </c>
      <c r="H15" s="53">
        <f>H16+H24+H30+H64+H78</f>
        <v>14552.7</v>
      </c>
      <c r="I15" s="53">
        <f>I16+I24+I30+I64+I78</f>
        <v>8452.83067</v>
      </c>
      <c r="J15" s="53">
        <f aca="true" t="shared" si="0" ref="J15:P15">J16+J24+J30+J64+J78</f>
        <v>53898.6</v>
      </c>
      <c r="K15" s="53">
        <f t="shared" si="0"/>
        <v>11189.6</v>
      </c>
      <c r="L15" s="53">
        <f t="shared" si="0"/>
        <v>12009.699999999999</v>
      </c>
      <c r="M15" s="53">
        <v>7532.09</v>
      </c>
      <c r="N15" s="53">
        <v>7908.69</v>
      </c>
      <c r="O15" s="53">
        <v>8304.13</v>
      </c>
      <c r="P15" s="53">
        <v>8719.33</v>
      </c>
    </row>
    <row r="16" spans="1:16" s="6" customFormat="1" ht="60.75" customHeight="1">
      <c r="A16" s="38" t="s">
        <v>17</v>
      </c>
      <c r="B16" s="39" t="s">
        <v>28</v>
      </c>
      <c r="C16" s="38" t="s">
        <v>22</v>
      </c>
      <c r="D16" s="40" t="s">
        <v>18</v>
      </c>
      <c r="E16" s="40" t="s">
        <v>16</v>
      </c>
      <c r="F16" s="40" t="s">
        <v>30</v>
      </c>
      <c r="G16" s="40" t="s">
        <v>15</v>
      </c>
      <c r="H16" s="54">
        <f aca="true" t="shared" si="1" ref="H16:P16">H17+H21</f>
        <v>5.8999999999999995</v>
      </c>
      <c r="I16" s="54">
        <f>I17+I21</f>
        <v>3.6</v>
      </c>
      <c r="J16" s="54">
        <f t="shared" si="1"/>
        <v>0</v>
      </c>
      <c r="K16" s="54">
        <f t="shared" si="1"/>
        <v>0</v>
      </c>
      <c r="L16" s="54">
        <f t="shared" si="1"/>
        <v>0</v>
      </c>
      <c r="M16" s="54">
        <f t="shared" si="1"/>
        <v>80</v>
      </c>
      <c r="N16" s="54">
        <f t="shared" si="1"/>
        <v>80</v>
      </c>
      <c r="O16" s="54">
        <f t="shared" si="1"/>
        <v>80</v>
      </c>
      <c r="P16" s="54">
        <f t="shared" si="1"/>
        <v>80</v>
      </c>
    </row>
    <row r="17" spans="1:16" s="6" customFormat="1" ht="75.75" customHeight="1">
      <c r="A17" s="7" t="s">
        <v>19</v>
      </c>
      <c r="B17" s="7" t="s">
        <v>32</v>
      </c>
      <c r="C17" s="14" t="s">
        <v>162</v>
      </c>
      <c r="D17" s="8" t="s">
        <v>18</v>
      </c>
      <c r="E17" s="8" t="s">
        <v>16</v>
      </c>
      <c r="F17" s="4" t="s">
        <v>33</v>
      </c>
      <c r="G17" s="8" t="s">
        <v>15</v>
      </c>
      <c r="H17" s="34">
        <f aca="true" t="shared" si="2" ref="H17:P17">H18+H19+H20</f>
        <v>1.8</v>
      </c>
      <c r="I17" s="34">
        <f t="shared" si="2"/>
        <v>3.6</v>
      </c>
      <c r="J17" s="34">
        <f t="shared" si="2"/>
        <v>0</v>
      </c>
      <c r="K17" s="34">
        <f t="shared" si="2"/>
        <v>0</v>
      </c>
      <c r="L17" s="34">
        <f t="shared" si="2"/>
        <v>0</v>
      </c>
      <c r="M17" s="34">
        <f t="shared" si="2"/>
        <v>50</v>
      </c>
      <c r="N17" s="34">
        <f t="shared" si="2"/>
        <v>50</v>
      </c>
      <c r="O17" s="34">
        <f t="shared" si="2"/>
        <v>50</v>
      </c>
      <c r="P17" s="34">
        <f t="shared" si="2"/>
        <v>50</v>
      </c>
    </row>
    <row r="18" spans="1:16" s="6" customFormat="1" ht="42" customHeight="1">
      <c r="A18" s="7"/>
      <c r="B18" s="25" t="s">
        <v>126</v>
      </c>
      <c r="C18" s="15"/>
      <c r="D18" s="8" t="s">
        <v>18</v>
      </c>
      <c r="E18" s="8" t="s">
        <v>127</v>
      </c>
      <c r="F18" s="4" t="s">
        <v>128</v>
      </c>
      <c r="G18" s="8" t="s">
        <v>65</v>
      </c>
      <c r="H18" s="5"/>
      <c r="I18" s="5"/>
      <c r="J18" s="5"/>
      <c r="K18" s="5"/>
      <c r="L18" s="5"/>
      <c r="M18" s="5"/>
      <c r="N18" s="5"/>
      <c r="O18" s="5"/>
      <c r="P18" s="5"/>
    </row>
    <row r="19" spans="1:16" s="6" customFormat="1" ht="42" customHeight="1">
      <c r="A19" s="7"/>
      <c r="B19" s="72" t="s">
        <v>34</v>
      </c>
      <c r="C19" s="15"/>
      <c r="D19" s="8" t="s">
        <v>18</v>
      </c>
      <c r="E19" s="8" t="s">
        <v>20</v>
      </c>
      <c r="F19" s="4" t="s">
        <v>129</v>
      </c>
      <c r="G19" s="8" t="s">
        <v>21</v>
      </c>
      <c r="H19" s="9"/>
      <c r="I19" s="9"/>
      <c r="J19" s="9">
        <v>0</v>
      </c>
      <c r="K19" s="9"/>
      <c r="L19" s="9"/>
      <c r="M19" s="9"/>
      <c r="N19" s="9"/>
      <c r="O19" s="9"/>
      <c r="P19" s="9"/>
    </row>
    <row r="20" spans="1:16" s="6" customFormat="1" ht="45" customHeight="1">
      <c r="A20" s="7"/>
      <c r="B20" s="73"/>
      <c r="C20" s="18"/>
      <c r="D20" s="8" t="s">
        <v>18</v>
      </c>
      <c r="E20" s="8" t="s">
        <v>20</v>
      </c>
      <c r="F20" s="4" t="s">
        <v>35</v>
      </c>
      <c r="G20" s="8" t="s">
        <v>15</v>
      </c>
      <c r="H20" s="9">
        <v>1.8</v>
      </c>
      <c r="I20" s="9">
        <v>3.6</v>
      </c>
      <c r="J20" s="9">
        <v>0</v>
      </c>
      <c r="K20" s="9">
        <v>0</v>
      </c>
      <c r="L20" s="9">
        <v>0</v>
      </c>
      <c r="M20" s="9">
        <v>50</v>
      </c>
      <c r="N20" s="9">
        <v>50</v>
      </c>
      <c r="O20" s="9">
        <v>50</v>
      </c>
      <c r="P20" s="9">
        <v>50</v>
      </c>
    </row>
    <row r="21" spans="1:16" s="6" customFormat="1" ht="66.75" customHeight="1">
      <c r="A21" s="10" t="s">
        <v>19</v>
      </c>
      <c r="B21" s="10" t="s">
        <v>31</v>
      </c>
      <c r="C21" s="14" t="s">
        <v>160</v>
      </c>
      <c r="D21" s="8" t="s">
        <v>18</v>
      </c>
      <c r="E21" s="8" t="s">
        <v>16</v>
      </c>
      <c r="F21" s="4" t="s">
        <v>38</v>
      </c>
      <c r="G21" s="8" t="s">
        <v>15</v>
      </c>
      <c r="H21" s="34">
        <f aca="true" t="shared" si="3" ref="H21:P21">H22+H23</f>
        <v>4.1</v>
      </c>
      <c r="I21" s="34">
        <f t="shared" si="3"/>
        <v>0</v>
      </c>
      <c r="J21" s="34">
        <f t="shared" si="3"/>
        <v>0</v>
      </c>
      <c r="K21" s="34">
        <f t="shared" si="3"/>
        <v>0</v>
      </c>
      <c r="L21" s="34">
        <f t="shared" si="3"/>
        <v>0</v>
      </c>
      <c r="M21" s="34">
        <f t="shared" si="3"/>
        <v>30</v>
      </c>
      <c r="N21" s="34">
        <f t="shared" si="3"/>
        <v>30</v>
      </c>
      <c r="O21" s="34">
        <f t="shared" si="3"/>
        <v>30</v>
      </c>
      <c r="P21" s="34">
        <f t="shared" si="3"/>
        <v>30</v>
      </c>
    </row>
    <row r="22" spans="1:16" s="6" customFormat="1" ht="62.25" customHeight="1">
      <c r="A22" s="12"/>
      <c r="B22" s="25" t="s">
        <v>36</v>
      </c>
      <c r="C22" s="18"/>
      <c r="D22" s="8" t="s">
        <v>18</v>
      </c>
      <c r="E22" s="8" t="s">
        <v>37</v>
      </c>
      <c r="F22" s="4" t="s">
        <v>39</v>
      </c>
      <c r="G22" s="11" t="s">
        <v>15</v>
      </c>
      <c r="H22" s="9">
        <v>2.3</v>
      </c>
      <c r="I22" s="9"/>
      <c r="J22" s="9">
        <v>0</v>
      </c>
      <c r="K22" s="9"/>
      <c r="L22" s="9"/>
      <c r="M22" s="9">
        <v>30</v>
      </c>
      <c r="N22" s="9">
        <v>30</v>
      </c>
      <c r="O22" s="9">
        <v>30</v>
      </c>
      <c r="P22" s="9">
        <v>30</v>
      </c>
    </row>
    <row r="23" spans="1:16" s="6" customFormat="1" ht="63.75" customHeight="1">
      <c r="A23" s="3"/>
      <c r="B23" s="28" t="s">
        <v>40</v>
      </c>
      <c r="C23" s="18"/>
      <c r="D23" s="8" t="s">
        <v>18</v>
      </c>
      <c r="E23" s="8" t="s">
        <v>37</v>
      </c>
      <c r="F23" s="4" t="s">
        <v>41</v>
      </c>
      <c r="G23" s="8" t="s">
        <v>15</v>
      </c>
      <c r="H23" s="9">
        <v>1.8</v>
      </c>
      <c r="I23" s="9"/>
      <c r="J23" s="9"/>
      <c r="K23" s="9"/>
      <c r="L23" s="9"/>
      <c r="M23" s="9"/>
      <c r="N23" s="9"/>
      <c r="O23" s="9"/>
      <c r="P23" s="9"/>
    </row>
    <row r="24" spans="1:16" s="6" customFormat="1" ht="70.5" customHeight="1">
      <c r="A24" s="38" t="s">
        <v>23</v>
      </c>
      <c r="B24" s="39" t="s">
        <v>191</v>
      </c>
      <c r="C24" s="38" t="s">
        <v>22</v>
      </c>
      <c r="D24" s="41" t="s">
        <v>18</v>
      </c>
      <c r="E24" s="41" t="s">
        <v>16</v>
      </c>
      <c r="F24" s="40" t="s">
        <v>43</v>
      </c>
      <c r="G24" s="41" t="s">
        <v>15</v>
      </c>
      <c r="H24" s="57">
        <f aca="true" t="shared" si="4" ref="H24:P24">H25</f>
        <v>2.4</v>
      </c>
      <c r="I24" s="57">
        <f t="shared" si="4"/>
        <v>0.4</v>
      </c>
      <c r="J24" s="57">
        <f t="shared" si="4"/>
        <v>44727</v>
      </c>
      <c r="K24" s="57">
        <f t="shared" si="4"/>
        <v>0</v>
      </c>
      <c r="L24" s="57">
        <f t="shared" si="4"/>
        <v>0</v>
      </c>
      <c r="M24" s="57">
        <f t="shared" si="4"/>
        <v>4.8</v>
      </c>
      <c r="N24" s="57">
        <f t="shared" si="4"/>
        <v>4.8</v>
      </c>
      <c r="O24" s="57">
        <f t="shared" si="4"/>
        <v>4.8</v>
      </c>
      <c r="P24" s="57">
        <f t="shared" si="4"/>
        <v>4.8</v>
      </c>
    </row>
    <row r="25" spans="1:16" s="6" customFormat="1" ht="72" customHeight="1">
      <c r="A25" s="7" t="s">
        <v>19</v>
      </c>
      <c r="B25" s="7" t="s">
        <v>78</v>
      </c>
      <c r="C25" s="14" t="s">
        <v>162</v>
      </c>
      <c r="D25" s="8" t="s">
        <v>18</v>
      </c>
      <c r="E25" s="8" t="s">
        <v>16</v>
      </c>
      <c r="F25" s="4" t="s">
        <v>44</v>
      </c>
      <c r="G25" s="8" t="s">
        <v>15</v>
      </c>
      <c r="H25" s="33">
        <f>H26+H27</f>
        <v>2.4</v>
      </c>
      <c r="I25" s="33">
        <v>0.4</v>
      </c>
      <c r="J25" s="33">
        <f>J26+J27+J28+J29</f>
        <v>44727</v>
      </c>
      <c r="K25" s="33">
        <f aca="true" t="shared" si="5" ref="K25:P25">K26+K27+K28+K29</f>
        <v>0</v>
      </c>
      <c r="L25" s="33">
        <f t="shared" si="5"/>
        <v>0</v>
      </c>
      <c r="M25" s="33">
        <f t="shared" si="5"/>
        <v>4.8</v>
      </c>
      <c r="N25" s="33">
        <f t="shared" si="5"/>
        <v>4.8</v>
      </c>
      <c r="O25" s="33">
        <f t="shared" si="5"/>
        <v>4.8</v>
      </c>
      <c r="P25" s="33">
        <f t="shared" si="5"/>
        <v>4.8</v>
      </c>
    </row>
    <row r="26" spans="1:16" s="6" customFormat="1" ht="37.5" customHeight="1">
      <c r="A26" s="7"/>
      <c r="B26" s="66" t="s">
        <v>182</v>
      </c>
      <c r="C26" s="70"/>
      <c r="D26" s="8" t="s">
        <v>18</v>
      </c>
      <c r="E26" s="8" t="s">
        <v>20</v>
      </c>
      <c r="F26" s="26" t="s">
        <v>130</v>
      </c>
      <c r="G26" s="8" t="s">
        <v>21</v>
      </c>
      <c r="H26" s="13"/>
      <c r="I26" s="13"/>
      <c r="J26" s="13"/>
      <c r="K26" s="13"/>
      <c r="L26" s="13"/>
      <c r="M26" s="13"/>
      <c r="N26" s="13"/>
      <c r="O26" s="13"/>
      <c r="P26" s="13"/>
    </row>
    <row r="27" spans="1:16" s="6" customFormat="1" ht="35.25" customHeight="1">
      <c r="A27" s="3"/>
      <c r="B27" s="67"/>
      <c r="C27" s="71"/>
      <c r="D27" s="8" t="s">
        <v>18</v>
      </c>
      <c r="E27" s="8" t="s">
        <v>20</v>
      </c>
      <c r="F27" s="4" t="s">
        <v>45</v>
      </c>
      <c r="G27" s="8" t="s">
        <v>21</v>
      </c>
      <c r="H27" s="9">
        <v>2.4</v>
      </c>
      <c r="I27" s="9">
        <v>0.1</v>
      </c>
      <c r="J27" s="9"/>
      <c r="K27" s="9"/>
      <c r="L27" s="9"/>
      <c r="M27" s="9">
        <v>4.8</v>
      </c>
      <c r="N27" s="9">
        <v>4.8</v>
      </c>
      <c r="O27" s="9">
        <v>4.8</v>
      </c>
      <c r="P27" s="9">
        <v>4.8</v>
      </c>
    </row>
    <row r="28" spans="1:16" s="6" customFormat="1" ht="49.5" customHeight="1">
      <c r="A28" s="3"/>
      <c r="B28" s="60" t="s">
        <v>184</v>
      </c>
      <c r="C28" s="58"/>
      <c r="D28" s="8" t="s">
        <v>18</v>
      </c>
      <c r="E28" s="8" t="s">
        <v>20</v>
      </c>
      <c r="F28" s="4" t="s">
        <v>183</v>
      </c>
      <c r="G28" s="8" t="s">
        <v>21</v>
      </c>
      <c r="H28" s="29"/>
      <c r="I28" s="29">
        <v>0.3</v>
      </c>
      <c r="J28" s="29"/>
      <c r="K28" s="29"/>
      <c r="L28" s="29"/>
      <c r="M28" s="29"/>
      <c r="N28" s="29"/>
      <c r="O28" s="29"/>
      <c r="P28" s="29"/>
    </row>
    <row r="29" spans="1:16" s="6" customFormat="1" ht="132" customHeight="1">
      <c r="A29" s="3"/>
      <c r="B29" s="62" t="s">
        <v>195</v>
      </c>
      <c r="C29" s="59"/>
      <c r="D29" s="11" t="s">
        <v>18</v>
      </c>
      <c r="E29" s="11" t="s">
        <v>192</v>
      </c>
      <c r="F29" s="4" t="s">
        <v>193</v>
      </c>
      <c r="G29" s="11" t="s">
        <v>194</v>
      </c>
      <c r="H29" s="29"/>
      <c r="I29" s="29"/>
      <c r="J29" s="29">
        <v>44727</v>
      </c>
      <c r="K29" s="29"/>
      <c r="L29" s="29"/>
      <c r="M29" s="29"/>
      <c r="N29" s="29"/>
      <c r="O29" s="29"/>
      <c r="P29" s="29"/>
    </row>
    <row r="30" spans="1:16" ht="80.25" customHeight="1">
      <c r="A30" s="38" t="s">
        <v>24</v>
      </c>
      <c r="B30" s="39" t="s">
        <v>46</v>
      </c>
      <c r="C30" s="38" t="s">
        <v>27</v>
      </c>
      <c r="D30" s="42" t="s">
        <v>15</v>
      </c>
      <c r="E30" s="42" t="s">
        <v>16</v>
      </c>
      <c r="F30" s="40" t="s">
        <v>47</v>
      </c>
      <c r="G30" s="42" t="s">
        <v>15</v>
      </c>
      <c r="H30" s="55">
        <f aca="true" t="shared" si="6" ref="H30:P30">H31+H57+H61</f>
        <v>11265.800000000001</v>
      </c>
      <c r="I30" s="55">
        <v>7492.93067</v>
      </c>
      <c r="J30" s="55">
        <f t="shared" si="6"/>
        <v>7136.7</v>
      </c>
      <c r="K30" s="55">
        <f t="shared" si="6"/>
        <v>10222.6</v>
      </c>
      <c r="L30" s="55">
        <f t="shared" si="6"/>
        <v>11057.8</v>
      </c>
      <c r="M30" s="55">
        <f t="shared" si="6"/>
        <v>73141</v>
      </c>
      <c r="N30" s="55">
        <f t="shared" si="6"/>
        <v>73141</v>
      </c>
      <c r="O30" s="55">
        <f t="shared" si="6"/>
        <v>73141</v>
      </c>
      <c r="P30" s="55">
        <f t="shared" si="6"/>
        <v>73141</v>
      </c>
    </row>
    <row r="31" spans="1:16" ht="60.75" customHeight="1">
      <c r="A31" s="10" t="s">
        <v>19</v>
      </c>
      <c r="B31" s="10" t="s">
        <v>49</v>
      </c>
      <c r="C31" s="14" t="s">
        <v>27</v>
      </c>
      <c r="D31" s="11" t="s">
        <v>15</v>
      </c>
      <c r="E31" s="11" t="s">
        <v>16</v>
      </c>
      <c r="F31" s="16" t="s">
        <v>48</v>
      </c>
      <c r="G31" s="11" t="s">
        <v>15</v>
      </c>
      <c r="H31" s="32">
        <f aca="true" t="shared" si="7" ref="H31:P31">H33+H34+H35+H36+H37+H38+H39+H40+H41+H42+H43+H44+H45+H46+H47+H48+H49+H50+H51+H52+H53+H54+H55+H56+H32</f>
        <v>11260.800000000001</v>
      </c>
      <c r="I31" s="32">
        <f t="shared" si="7"/>
        <v>7487.900000000001</v>
      </c>
      <c r="J31" s="32">
        <f t="shared" si="7"/>
        <v>7131.7</v>
      </c>
      <c r="K31" s="32">
        <f t="shared" si="7"/>
        <v>10218.1</v>
      </c>
      <c r="L31" s="32">
        <f t="shared" si="7"/>
        <v>11053.4</v>
      </c>
      <c r="M31" s="32">
        <f t="shared" si="7"/>
        <v>72926</v>
      </c>
      <c r="N31" s="32">
        <f t="shared" si="7"/>
        <v>72926</v>
      </c>
      <c r="O31" s="32">
        <f t="shared" si="7"/>
        <v>72926</v>
      </c>
      <c r="P31" s="32">
        <f t="shared" si="7"/>
        <v>72926</v>
      </c>
    </row>
    <row r="32" spans="1:16" ht="96.75" customHeight="1">
      <c r="A32" s="10"/>
      <c r="B32" s="17" t="s">
        <v>172</v>
      </c>
      <c r="C32" s="18"/>
      <c r="D32" s="11" t="s">
        <v>18</v>
      </c>
      <c r="E32" s="11" t="s">
        <v>51</v>
      </c>
      <c r="F32" s="4" t="s">
        <v>185</v>
      </c>
      <c r="G32" s="11" t="s">
        <v>57</v>
      </c>
      <c r="H32" s="29"/>
      <c r="I32" s="29">
        <v>1000</v>
      </c>
      <c r="J32" s="29"/>
      <c r="K32" s="29"/>
      <c r="L32" s="29"/>
      <c r="M32" s="29"/>
      <c r="N32" s="29"/>
      <c r="O32" s="29"/>
      <c r="P32" s="29"/>
    </row>
    <row r="33" spans="1:16" ht="46.5" customHeight="1">
      <c r="A33" s="19"/>
      <c r="B33" s="17" t="s">
        <v>50</v>
      </c>
      <c r="C33" s="20"/>
      <c r="D33" s="8" t="s">
        <v>18</v>
      </c>
      <c r="E33" s="8" t="s">
        <v>51</v>
      </c>
      <c r="F33" s="4" t="s">
        <v>52</v>
      </c>
      <c r="G33" s="8" t="s">
        <v>53</v>
      </c>
      <c r="H33" s="9">
        <v>131.2</v>
      </c>
      <c r="I33" s="9">
        <v>17.2</v>
      </c>
      <c r="J33" s="9">
        <v>3241.4</v>
      </c>
      <c r="K33" s="9">
        <v>4742.6</v>
      </c>
      <c r="L33" s="9">
        <v>5577.9</v>
      </c>
      <c r="M33" s="9">
        <v>4635.5</v>
      </c>
      <c r="N33" s="9">
        <v>4635.5</v>
      </c>
      <c r="O33" s="9">
        <v>4635.5</v>
      </c>
      <c r="P33" s="9">
        <v>4635.5</v>
      </c>
    </row>
    <row r="34" spans="1:16" ht="171.75" customHeight="1">
      <c r="A34" s="21"/>
      <c r="B34" s="60" t="s">
        <v>187</v>
      </c>
      <c r="C34" s="20"/>
      <c r="D34" s="8" t="s">
        <v>18</v>
      </c>
      <c r="E34" s="8" t="s">
        <v>51</v>
      </c>
      <c r="F34" s="4" t="s">
        <v>188</v>
      </c>
      <c r="G34" s="8" t="s">
        <v>21</v>
      </c>
      <c r="H34" s="9"/>
      <c r="I34" s="9">
        <v>47.7</v>
      </c>
      <c r="J34" s="9"/>
      <c r="K34" s="9"/>
      <c r="L34" s="9"/>
      <c r="M34" s="9"/>
      <c r="N34" s="9"/>
      <c r="O34" s="9"/>
      <c r="P34" s="9"/>
    </row>
    <row r="35" spans="2:16" ht="162.75" customHeight="1">
      <c r="B35" s="60" t="s">
        <v>190</v>
      </c>
      <c r="C35" s="20"/>
      <c r="D35" s="8" t="s">
        <v>18</v>
      </c>
      <c r="E35" s="8" t="s">
        <v>51</v>
      </c>
      <c r="F35" s="4" t="s">
        <v>189</v>
      </c>
      <c r="G35" s="8" t="s">
        <v>21</v>
      </c>
      <c r="H35" s="9"/>
      <c r="I35" s="9">
        <v>41.6</v>
      </c>
      <c r="J35" s="9"/>
      <c r="K35" s="9"/>
      <c r="L35" s="9"/>
      <c r="M35" s="9"/>
      <c r="N35" s="9"/>
      <c r="O35" s="9"/>
      <c r="P35" s="9"/>
    </row>
    <row r="36" spans="1:16" ht="110.25" customHeight="1">
      <c r="A36" s="19"/>
      <c r="B36" s="23" t="s">
        <v>116</v>
      </c>
      <c r="C36" s="20"/>
      <c r="D36" s="8" t="s">
        <v>15</v>
      </c>
      <c r="E36" s="8" t="s">
        <v>51</v>
      </c>
      <c r="F36" s="4" t="s">
        <v>118</v>
      </c>
      <c r="G36" s="8" t="s">
        <v>53</v>
      </c>
      <c r="H36" s="9"/>
      <c r="I36" s="9"/>
      <c r="J36" s="9"/>
      <c r="K36" s="9"/>
      <c r="L36" s="9"/>
      <c r="M36" s="9"/>
      <c r="N36" s="9"/>
      <c r="O36" s="9"/>
      <c r="P36" s="9"/>
    </row>
    <row r="37" spans="1:16" ht="129" customHeight="1">
      <c r="A37" s="21"/>
      <c r="B37" s="17" t="s">
        <v>117</v>
      </c>
      <c r="C37" s="20"/>
      <c r="D37" s="8">
        <v>904</v>
      </c>
      <c r="E37" s="8" t="s">
        <v>51</v>
      </c>
      <c r="F37" s="4" t="s">
        <v>55</v>
      </c>
      <c r="G37" s="8" t="s">
        <v>15</v>
      </c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71.25" customHeight="1">
      <c r="A38" s="21"/>
      <c r="B38" s="17" t="s">
        <v>131</v>
      </c>
      <c r="C38" s="20"/>
      <c r="D38" s="8" t="s">
        <v>15</v>
      </c>
      <c r="E38" s="8" t="s">
        <v>51</v>
      </c>
      <c r="F38" s="4" t="s">
        <v>132</v>
      </c>
      <c r="G38" s="8" t="s">
        <v>15</v>
      </c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32.25" customHeight="1">
      <c r="A39" s="21"/>
      <c r="B39" s="17" t="s">
        <v>134</v>
      </c>
      <c r="C39" s="20"/>
      <c r="D39" s="8" t="s">
        <v>18</v>
      </c>
      <c r="E39" s="8" t="s">
        <v>51</v>
      </c>
      <c r="F39" s="4" t="s">
        <v>135</v>
      </c>
      <c r="G39" s="8" t="s">
        <v>65</v>
      </c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35" customHeight="1">
      <c r="A40" s="21"/>
      <c r="B40" s="17" t="s">
        <v>136</v>
      </c>
      <c r="C40" s="20"/>
      <c r="D40" s="8" t="s">
        <v>54</v>
      </c>
      <c r="E40" s="8" t="s">
        <v>51</v>
      </c>
      <c r="F40" s="4" t="s">
        <v>137</v>
      </c>
      <c r="G40" s="8" t="s">
        <v>57</v>
      </c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49.25" customHeight="1">
      <c r="A41" s="21"/>
      <c r="B41" s="23" t="s">
        <v>117</v>
      </c>
      <c r="C41" s="20"/>
      <c r="D41" s="8" t="s">
        <v>18</v>
      </c>
      <c r="E41" s="8" t="s">
        <v>51</v>
      </c>
      <c r="F41" s="4" t="s">
        <v>55</v>
      </c>
      <c r="G41" s="8" t="s">
        <v>21</v>
      </c>
      <c r="H41" s="27">
        <v>588.7</v>
      </c>
      <c r="I41" s="27"/>
      <c r="J41" s="27"/>
      <c r="K41" s="27"/>
      <c r="L41" s="27"/>
      <c r="M41" s="27"/>
      <c r="N41" s="27"/>
      <c r="O41" s="27"/>
      <c r="P41" s="27"/>
    </row>
    <row r="42" spans="1:16" ht="80.25" customHeight="1">
      <c r="A42" s="21"/>
      <c r="B42" s="17" t="s">
        <v>133</v>
      </c>
      <c r="C42" s="20"/>
      <c r="D42" s="8">
        <v>992</v>
      </c>
      <c r="E42" s="8" t="s">
        <v>51</v>
      </c>
      <c r="F42" s="4" t="s">
        <v>56</v>
      </c>
      <c r="G42" s="8" t="s">
        <v>57</v>
      </c>
      <c r="H42" s="27">
        <v>4755.6</v>
      </c>
      <c r="I42" s="27"/>
      <c r="J42" s="27"/>
      <c r="K42" s="27"/>
      <c r="L42" s="27"/>
      <c r="M42" s="27"/>
      <c r="N42" s="27"/>
      <c r="O42" s="27"/>
      <c r="P42" s="27"/>
    </row>
    <row r="43" spans="1:16" ht="69.75" customHeight="1">
      <c r="A43" s="21"/>
      <c r="B43" s="17" t="s">
        <v>58</v>
      </c>
      <c r="C43" s="21"/>
      <c r="D43" s="8" t="s">
        <v>15</v>
      </c>
      <c r="E43" s="8" t="s">
        <v>51</v>
      </c>
      <c r="F43" s="4" t="s">
        <v>59</v>
      </c>
      <c r="G43" s="8" t="s">
        <v>15</v>
      </c>
      <c r="H43" s="27">
        <v>1033</v>
      </c>
      <c r="I43" s="27"/>
      <c r="J43" s="27"/>
      <c r="K43" s="27"/>
      <c r="L43" s="27"/>
      <c r="M43" s="27"/>
      <c r="N43" s="27"/>
      <c r="O43" s="27"/>
      <c r="P43" s="27"/>
    </row>
    <row r="44" spans="1:16" ht="138" customHeight="1">
      <c r="A44" s="21"/>
      <c r="B44" s="17" t="s">
        <v>186</v>
      </c>
      <c r="C44" s="21"/>
      <c r="D44" s="8" t="s">
        <v>54</v>
      </c>
      <c r="E44" s="8" t="s">
        <v>51</v>
      </c>
      <c r="F44" s="4" t="s">
        <v>60</v>
      </c>
      <c r="G44" s="8" t="s">
        <v>57</v>
      </c>
      <c r="H44" s="27">
        <v>274</v>
      </c>
      <c r="I44" s="61">
        <v>1007.8</v>
      </c>
      <c r="J44" s="27">
        <v>720.6</v>
      </c>
      <c r="K44" s="27">
        <v>720.6</v>
      </c>
      <c r="L44" s="27">
        <v>720.6</v>
      </c>
      <c r="M44" s="27">
        <v>720.6</v>
      </c>
      <c r="N44" s="27">
        <v>720.6</v>
      </c>
      <c r="O44" s="27">
        <v>720.6</v>
      </c>
      <c r="P44" s="27">
        <v>720.6</v>
      </c>
    </row>
    <row r="45" spans="1:16" ht="145.5" customHeight="1">
      <c r="A45" s="21"/>
      <c r="B45" s="23" t="s">
        <v>119</v>
      </c>
      <c r="C45" s="21"/>
      <c r="D45" s="8" t="s">
        <v>15</v>
      </c>
      <c r="E45" s="8" t="s">
        <v>51</v>
      </c>
      <c r="F45" s="4" t="s">
        <v>120</v>
      </c>
      <c r="G45" s="8" t="s">
        <v>57</v>
      </c>
      <c r="H45" s="27"/>
      <c r="I45" s="61">
        <v>1597</v>
      </c>
      <c r="J45" s="27">
        <v>569.9</v>
      </c>
      <c r="K45" s="27">
        <v>569.9</v>
      </c>
      <c r="L45" s="27">
        <v>569.9</v>
      </c>
      <c r="M45" s="27">
        <v>569.9</v>
      </c>
      <c r="N45" s="27">
        <v>569.9</v>
      </c>
      <c r="O45" s="27">
        <v>569.9</v>
      </c>
      <c r="P45" s="27">
        <v>569.9</v>
      </c>
    </row>
    <row r="46" spans="1:16" ht="158.25" customHeight="1">
      <c r="A46" s="21"/>
      <c r="B46" s="23" t="s">
        <v>121</v>
      </c>
      <c r="C46" s="21"/>
      <c r="D46" s="8" t="s">
        <v>15</v>
      </c>
      <c r="E46" s="8" t="s">
        <v>51</v>
      </c>
      <c r="F46" s="4" t="s">
        <v>122</v>
      </c>
      <c r="G46" s="8" t="s">
        <v>57</v>
      </c>
      <c r="H46" s="27"/>
      <c r="I46" s="27">
        <v>1771.8</v>
      </c>
      <c r="J46" s="27"/>
      <c r="K46" s="27"/>
      <c r="L46" s="27"/>
      <c r="M46" s="27"/>
      <c r="N46" s="27"/>
      <c r="O46" s="27"/>
      <c r="P46" s="27"/>
    </row>
    <row r="47" spans="1:16" ht="60" customHeight="1">
      <c r="A47" s="21"/>
      <c r="B47" s="23" t="s">
        <v>152</v>
      </c>
      <c r="C47" s="21"/>
      <c r="D47" s="8" t="s">
        <v>18</v>
      </c>
      <c r="E47" s="8" t="s">
        <v>51</v>
      </c>
      <c r="F47" s="4" t="s">
        <v>153</v>
      </c>
      <c r="G47" s="8" t="s">
        <v>65</v>
      </c>
      <c r="H47" s="27"/>
      <c r="I47" s="27"/>
      <c r="J47" s="27"/>
      <c r="K47" s="27"/>
      <c r="L47" s="27"/>
      <c r="M47" s="27">
        <v>60000</v>
      </c>
      <c r="N47" s="27">
        <v>60000</v>
      </c>
      <c r="O47" s="27">
        <v>60000</v>
      </c>
      <c r="P47" s="27">
        <v>60000</v>
      </c>
    </row>
    <row r="48" spans="1:16" ht="52.5" customHeight="1">
      <c r="A48" s="21"/>
      <c r="B48" s="23" t="s">
        <v>139</v>
      </c>
      <c r="C48" s="21"/>
      <c r="D48" s="8" t="s">
        <v>18</v>
      </c>
      <c r="E48" s="8" t="s">
        <v>51</v>
      </c>
      <c r="F48" s="4" t="s">
        <v>140</v>
      </c>
      <c r="G48" s="8" t="s">
        <v>65</v>
      </c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52.5" customHeight="1">
      <c r="A49" s="21"/>
      <c r="B49" s="28" t="s">
        <v>142</v>
      </c>
      <c r="C49" s="21"/>
      <c r="D49" s="8" t="s">
        <v>54</v>
      </c>
      <c r="E49" s="8" t="s">
        <v>51</v>
      </c>
      <c r="F49" s="4" t="s">
        <v>141</v>
      </c>
      <c r="G49" s="8" t="s">
        <v>57</v>
      </c>
      <c r="H49" s="27"/>
      <c r="I49" s="27"/>
      <c r="J49" s="27"/>
      <c r="K49" s="27"/>
      <c r="L49" s="27"/>
      <c r="M49" s="27">
        <v>3000</v>
      </c>
      <c r="N49" s="27">
        <v>3000</v>
      </c>
      <c r="O49" s="27">
        <v>3000</v>
      </c>
      <c r="P49" s="27">
        <v>3000</v>
      </c>
    </row>
    <row r="50" spans="1:16" ht="42" customHeight="1">
      <c r="A50" s="21"/>
      <c r="B50" s="28" t="s">
        <v>61</v>
      </c>
      <c r="C50" s="21"/>
      <c r="D50" s="8" t="s">
        <v>54</v>
      </c>
      <c r="E50" s="8" t="s">
        <v>51</v>
      </c>
      <c r="F50" s="4" t="s">
        <v>62</v>
      </c>
      <c r="G50" s="8" t="s">
        <v>57</v>
      </c>
      <c r="H50" s="27">
        <v>2300</v>
      </c>
      <c r="I50" s="27">
        <v>2004.8</v>
      </c>
      <c r="J50" s="27"/>
      <c r="K50" s="27"/>
      <c r="L50" s="27"/>
      <c r="M50" s="27"/>
      <c r="N50" s="27"/>
      <c r="O50" s="27"/>
      <c r="P50" s="27"/>
    </row>
    <row r="51" spans="1:16" ht="68.25" customHeight="1">
      <c r="A51" s="21"/>
      <c r="B51" s="28" t="s">
        <v>143</v>
      </c>
      <c r="C51" s="21"/>
      <c r="D51" s="8" t="s">
        <v>18</v>
      </c>
      <c r="E51" s="8" t="s">
        <v>51</v>
      </c>
      <c r="F51" s="4" t="s">
        <v>144</v>
      </c>
      <c r="G51" s="8" t="s">
        <v>65</v>
      </c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90.75" customHeight="1">
      <c r="A52" s="21"/>
      <c r="B52" s="17" t="s">
        <v>63</v>
      </c>
      <c r="C52" s="21"/>
      <c r="D52" s="8" t="s">
        <v>18</v>
      </c>
      <c r="E52" s="8" t="s">
        <v>51</v>
      </c>
      <c r="F52" s="4" t="s">
        <v>64</v>
      </c>
      <c r="G52" s="8" t="s">
        <v>65</v>
      </c>
      <c r="H52" s="27">
        <v>2134.7</v>
      </c>
      <c r="I52" s="27"/>
      <c r="J52" s="27"/>
      <c r="K52" s="27"/>
      <c r="L52" s="27"/>
      <c r="M52" s="27">
        <v>4000</v>
      </c>
      <c r="N52" s="27">
        <v>4000</v>
      </c>
      <c r="O52" s="27">
        <v>4000</v>
      </c>
      <c r="P52" s="27">
        <v>4000</v>
      </c>
    </row>
    <row r="53" spans="1:16" ht="77.25" customHeight="1">
      <c r="A53" s="21"/>
      <c r="B53" s="28" t="s">
        <v>145</v>
      </c>
      <c r="C53" s="21"/>
      <c r="D53" s="8" t="s">
        <v>18</v>
      </c>
      <c r="E53" s="8" t="s">
        <v>51</v>
      </c>
      <c r="F53" s="4" t="s">
        <v>146</v>
      </c>
      <c r="G53" s="8" t="s">
        <v>65</v>
      </c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10.25" customHeight="1">
      <c r="A54" s="21"/>
      <c r="B54" s="17" t="s">
        <v>155</v>
      </c>
      <c r="C54" s="21"/>
      <c r="D54" s="8" t="s">
        <v>18</v>
      </c>
      <c r="E54" s="8" t="s">
        <v>51</v>
      </c>
      <c r="F54" s="4" t="s">
        <v>154</v>
      </c>
      <c r="G54" s="8" t="s">
        <v>65</v>
      </c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53">
      <c r="A55" s="21"/>
      <c r="B55" s="17" t="s">
        <v>66</v>
      </c>
      <c r="C55" s="21"/>
      <c r="D55" s="8" t="s">
        <v>18</v>
      </c>
      <c r="E55" s="8" t="s">
        <v>51</v>
      </c>
      <c r="F55" s="4" t="s">
        <v>67</v>
      </c>
      <c r="G55" s="8" t="s">
        <v>65</v>
      </c>
      <c r="H55" s="27">
        <v>43.6</v>
      </c>
      <c r="I55" s="27"/>
      <c r="J55" s="27">
        <v>2599.8</v>
      </c>
      <c r="K55" s="61">
        <v>4185</v>
      </c>
      <c r="L55" s="61">
        <v>4185</v>
      </c>
      <c r="M55" s="27"/>
      <c r="N55" s="27"/>
      <c r="O55" s="27"/>
      <c r="P55" s="27"/>
    </row>
    <row r="56" spans="1:16" ht="153">
      <c r="A56" s="24"/>
      <c r="B56" s="17" t="s">
        <v>124</v>
      </c>
      <c r="C56" s="21"/>
      <c r="D56" s="8" t="s">
        <v>18</v>
      </c>
      <c r="E56" s="8" t="s">
        <v>51</v>
      </c>
      <c r="F56" s="4" t="s">
        <v>123</v>
      </c>
      <c r="G56" s="8" t="s">
        <v>65</v>
      </c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76.5" customHeight="1">
      <c r="A57" s="10" t="s">
        <v>19</v>
      </c>
      <c r="B57" s="7" t="s">
        <v>68</v>
      </c>
      <c r="C57" s="30" t="s">
        <v>162</v>
      </c>
      <c r="D57" s="8" t="s">
        <v>15</v>
      </c>
      <c r="E57" s="8" t="s">
        <v>16</v>
      </c>
      <c r="F57" s="16" t="s">
        <v>69</v>
      </c>
      <c r="G57" s="8" t="s">
        <v>15</v>
      </c>
      <c r="H57" s="31">
        <f aca="true" t="shared" si="8" ref="H57:P57">H58+H59+H60</f>
        <v>5</v>
      </c>
      <c r="I57" s="31">
        <f t="shared" si="8"/>
        <v>5</v>
      </c>
      <c r="J57" s="31">
        <f t="shared" si="8"/>
        <v>5</v>
      </c>
      <c r="K57" s="31">
        <f t="shared" si="8"/>
        <v>4.5</v>
      </c>
      <c r="L57" s="31">
        <f t="shared" si="8"/>
        <v>4.4</v>
      </c>
      <c r="M57" s="31">
        <f t="shared" si="8"/>
        <v>15</v>
      </c>
      <c r="N57" s="31">
        <f t="shared" si="8"/>
        <v>15</v>
      </c>
      <c r="O57" s="31">
        <f t="shared" si="8"/>
        <v>15</v>
      </c>
      <c r="P57" s="31">
        <f t="shared" si="8"/>
        <v>15</v>
      </c>
    </row>
    <row r="58" spans="1:16" ht="43.5" customHeight="1">
      <c r="A58" s="7"/>
      <c r="B58" s="17" t="s">
        <v>70</v>
      </c>
      <c r="C58" s="21"/>
      <c r="D58" s="8" t="s">
        <v>18</v>
      </c>
      <c r="E58" s="8" t="s">
        <v>20</v>
      </c>
      <c r="F58" s="16" t="s">
        <v>71</v>
      </c>
      <c r="G58" s="8" t="s">
        <v>15</v>
      </c>
      <c r="H58" s="27">
        <v>5</v>
      </c>
      <c r="I58" s="27">
        <v>5</v>
      </c>
      <c r="J58" s="27">
        <v>5</v>
      </c>
      <c r="K58" s="27">
        <v>4.5</v>
      </c>
      <c r="L58" s="27">
        <v>4.4</v>
      </c>
      <c r="M58" s="27">
        <v>5</v>
      </c>
      <c r="N58" s="27">
        <v>5</v>
      </c>
      <c r="O58" s="27">
        <v>5</v>
      </c>
      <c r="P58" s="27">
        <v>5</v>
      </c>
    </row>
    <row r="59" spans="1:16" ht="43.5" customHeight="1">
      <c r="A59" s="68"/>
      <c r="B59" s="66" t="s">
        <v>80</v>
      </c>
      <c r="C59" s="21"/>
      <c r="D59" s="8" t="s">
        <v>18</v>
      </c>
      <c r="E59" s="8" t="s">
        <v>20</v>
      </c>
      <c r="F59" s="16" t="s">
        <v>138</v>
      </c>
      <c r="G59" s="8" t="s">
        <v>21</v>
      </c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32.25" customHeight="1">
      <c r="A60" s="69"/>
      <c r="B60" s="67"/>
      <c r="C60" s="21"/>
      <c r="D60" s="8" t="s">
        <v>18</v>
      </c>
      <c r="E60" s="8" t="s">
        <v>20</v>
      </c>
      <c r="F60" s="16" t="s">
        <v>79</v>
      </c>
      <c r="G60" s="8" t="s">
        <v>15</v>
      </c>
      <c r="H60" s="27"/>
      <c r="I60" s="27"/>
      <c r="J60" s="27"/>
      <c r="K60" s="27"/>
      <c r="L60" s="27"/>
      <c r="M60" s="27">
        <v>10</v>
      </c>
      <c r="N60" s="27">
        <v>10</v>
      </c>
      <c r="O60" s="27">
        <v>10</v>
      </c>
      <c r="P60" s="27">
        <v>10</v>
      </c>
    </row>
    <row r="61" spans="1:16" ht="136.5" customHeight="1">
      <c r="A61" s="10" t="s">
        <v>19</v>
      </c>
      <c r="B61" s="7" t="s">
        <v>72</v>
      </c>
      <c r="C61" s="30" t="s">
        <v>161</v>
      </c>
      <c r="D61" s="8" t="s">
        <v>15</v>
      </c>
      <c r="E61" s="8" t="s">
        <v>16</v>
      </c>
      <c r="F61" s="16" t="s">
        <v>74</v>
      </c>
      <c r="G61" s="8" t="s">
        <v>15</v>
      </c>
      <c r="H61" s="31">
        <f aca="true" t="shared" si="9" ref="H61:P61">H62+H63</f>
        <v>0</v>
      </c>
      <c r="I61" s="31">
        <f t="shared" si="9"/>
        <v>0</v>
      </c>
      <c r="J61" s="31">
        <f t="shared" si="9"/>
        <v>0</v>
      </c>
      <c r="K61" s="31">
        <f t="shared" si="9"/>
        <v>0</v>
      </c>
      <c r="L61" s="31">
        <f t="shared" si="9"/>
        <v>0</v>
      </c>
      <c r="M61" s="31">
        <f t="shared" si="9"/>
        <v>200</v>
      </c>
      <c r="N61" s="31">
        <f t="shared" si="9"/>
        <v>200</v>
      </c>
      <c r="O61" s="31">
        <f t="shared" si="9"/>
        <v>200</v>
      </c>
      <c r="P61" s="31">
        <f t="shared" si="9"/>
        <v>200</v>
      </c>
    </row>
    <row r="62" spans="1:16" ht="19.5" customHeight="1">
      <c r="A62" s="21"/>
      <c r="B62" s="17" t="s">
        <v>73</v>
      </c>
      <c r="C62" s="21"/>
      <c r="D62" s="8">
        <v>904</v>
      </c>
      <c r="E62" s="8" t="s">
        <v>51</v>
      </c>
      <c r="F62" s="16" t="s">
        <v>75</v>
      </c>
      <c r="G62" s="8" t="s">
        <v>15</v>
      </c>
      <c r="H62" s="27"/>
      <c r="I62" s="27"/>
      <c r="J62" s="27"/>
      <c r="K62" s="27"/>
      <c r="L62" s="27"/>
      <c r="M62" s="27">
        <v>200</v>
      </c>
      <c r="N62" s="27">
        <v>200</v>
      </c>
      <c r="O62" s="27">
        <v>200</v>
      </c>
      <c r="P62" s="27">
        <v>200</v>
      </c>
    </row>
    <row r="63" spans="1:16" ht="79.5" customHeight="1">
      <c r="A63" s="21"/>
      <c r="B63" s="17" t="s">
        <v>76</v>
      </c>
      <c r="C63" s="21"/>
      <c r="D63" s="8" t="s">
        <v>15</v>
      </c>
      <c r="E63" s="8" t="s">
        <v>16</v>
      </c>
      <c r="F63" s="16" t="s">
        <v>77</v>
      </c>
      <c r="G63" s="8" t="s">
        <v>15</v>
      </c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93.75" customHeight="1">
      <c r="A64" s="38" t="s">
        <v>81</v>
      </c>
      <c r="B64" s="43" t="s">
        <v>83</v>
      </c>
      <c r="C64" s="38" t="s">
        <v>22</v>
      </c>
      <c r="D64" s="42">
        <v>904</v>
      </c>
      <c r="E64" s="42" t="s">
        <v>16</v>
      </c>
      <c r="F64" s="40" t="s">
        <v>82</v>
      </c>
      <c r="G64" s="42" t="s">
        <v>15</v>
      </c>
      <c r="H64" s="56">
        <f aca="true" t="shared" si="10" ref="H64:P64">H65+H74</f>
        <v>3268.5999999999995</v>
      </c>
      <c r="I64" s="56">
        <v>950.9</v>
      </c>
      <c r="J64" s="56">
        <f t="shared" si="10"/>
        <v>2029.9</v>
      </c>
      <c r="K64" s="56">
        <f t="shared" si="10"/>
        <v>962.5</v>
      </c>
      <c r="L64" s="56">
        <f t="shared" si="10"/>
        <v>947.5</v>
      </c>
      <c r="M64" s="56">
        <f t="shared" si="10"/>
        <v>2340</v>
      </c>
      <c r="N64" s="56">
        <f t="shared" si="10"/>
        <v>2340</v>
      </c>
      <c r="O64" s="56">
        <f t="shared" si="10"/>
        <v>2340</v>
      </c>
      <c r="P64" s="56">
        <f t="shared" si="10"/>
        <v>2340</v>
      </c>
    </row>
    <row r="65" spans="1:16" ht="80.25" customHeight="1">
      <c r="A65" s="10" t="s">
        <v>19</v>
      </c>
      <c r="B65" s="7" t="s">
        <v>85</v>
      </c>
      <c r="C65" s="30" t="s">
        <v>174</v>
      </c>
      <c r="D65" s="11">
        <v>904</v>
      </c>
      <c r="E65" s="11" t="s">
        <v>16</v>
      </c>
      <c r="F65" s="4" t="s">
        <v>84</v>
      </c>
      <c r="G65" s="11" t="s">
        <v>15</v>
      </c>
      <c r="H65" s="31">
        <v>861.2</v>
      </c>
      <c r="I65" s="31">
        <v>949.7</v>
      </c>
      <c r="J65" s="31">
        <f aca="true" t="shared" si="11" ref="J65:P65">J66+J67+J68+J69+J70+J71+J72+J73</f>
        <v>2029.9</v>
      </c>
      <c r="K65" s="31">
        <f t="shared" si="11"/>
        <v>962.5</v>
      </c>
      <c r="L65" s="31">
        <f t="shared" si="11"/>
        <v>947.5</v>
      </c>
      <c r="M65" s="31">
        <f t="shared" si="11"/>
        <v>2310</v>
      </c>
      <c r="N65" s="31">
        <f t="shared" si="11"/>
        <v>2310</v>
      </c>
      <c r="O65" s="31">
        <f t="shared" si="11"/>
        <v>2310</v>
      </c>
      <c r="P65" s="31">
        <f t="shared" si="11"/>
        <v>2310</v>
      </c>
    </row>
    <row r="66" spans="1:16" ht="42" customHeight="1">
      <c r="A66" s="10"/>
      <c r="B66" s="66" t="s">
        <v>87</v>
      </c>
      <c r="C66" s="21"/>
      <c r="D66" s="11" t="s">
        <v>18</v>
      </c>
      <c r="E66" s="11" t="s">
        <v>147</v>
      </c>
      <c r="F66" s="4" t="s">
        <v>148</v>
      </c>
      <c r="G66" s="11" t="s">
        <v>15</v>
      </c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53.25" customHeight="1">
      <c r="A67" s="21"/>
      <c r="B67" s="67"/>
      <c r="C67" s="21"/>
      <c r="D67" s="11">
        <v>904</v>
      </c>
      <c r="E67" s="11" t="s">
        <v>147</v>
      </c>
      <c r="F67" s="4" t="s">
        <v>86</v>
      </c>
      <c r="G67" s="11" t="s">
        <v>15</v>
      </c>
      <c r="H67" s="27">
        <v>849.8</v>
      </c>
      <c r="I67" s="27">
        <v>949.7</v>
      </c>
      <c r="J67" s="27">
        <v>1924.9</v>
      </c>
      <c r="K67" s="27">
        <v>868.5</v>
      </c>
      <c r="L67" s="61">
        <v>855</v>
      </c>
      <c r="M67" s="27">
        <v>2000</v>
      </c>
      <c r="N67" s="27">
        <v>2000</v>
      </c>
      <c r="O67" s="27">
        <v>2000</v>
      </c>
      <c r="P67" s="27">
        <v>2000</v>
      </c>
    </row>
    <row r="68" spans="1:16" ht="53.25" customHeight="1">
      <c r="A68" s="21"/>
      <c r="B68" s="66" t="s">
        <v>89</v>
      </c>
      <c r="C68" s="21"/>
      <c r="D68" s="11" t="s">
        <v>18</v>
      </c>
      <c r="E68" s="11" t="s">
        <v>15</v>
      </c>
      <c r="F68" s="4" t="s">
        <v>149</v>
      </c>
      <c r="G68" s="11" t="s">
        <v>15</v>
      </c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41.25" customHeight="1">
      <c r="A69" s="21"/>
      <c r="B69" s="67"/>
      <c r="C69" s="21"/>
      <c r="D69" s="11">
        <v>904</v>
      </c>
      <c r="E69" s="11" t="s">
        <v>16</v>
      </c>
      <c r="F69" s="4" t="s">
        <v>88</v>
      </c>
      <c r="G69" s="11" t="s">
        <v>15</v>
      </c>
      <c r="H69" s="27"/>
      <c r="I69" s="27"/>
      <c r="J69" s="27">
        <v>100</v>
      </c>
      <c r="K69" s="27">
        <v>89.5</v>
      </c>
      <c r="L69" s="27">
        <v>88.1</v>
      </c>
      <c r="M69" s="27">
        <v>200</v>
      </c>
      <c r="N69" s="27">
        <v>200</v>
      </c>
      <c r="O69" s="27">
        <v>200</v>
      </c>
      <c r="P69" s="27">
        <v>200</v>
      </c>
    </row>
    <row r="70" spans="1:16" ht="26.25" customHeight="1">
      <c r="A70" s="21"/>
      <c r="B70" s="66" t="s">
        <v>93</v>
      </c>
      <c r="C70" s="21"/>
      <c r="D70" s="11" t="s">
        <v>18</v>
      </c>
      <c r="E70" s="11" t="s">
        <v>156</v>
      </c>
      <c r="F70" s="4" t="s">
        <v>157</v>
      </c>
      <c r="G70" s="11" t="s">
        <v>21</v>
      </c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27.75" customHeight="1">
      <c r="A71" s="21"/>
      <c r="B71" s="67"/>
      <c r="C71" s="21"/>
      <c r="D71" s="8">
        <v>904</v>
      </c>
      <c r="E71" s="8" t="s">
        <v>156</v>
      </c>
      <c r="F71" s="4" t="s">
        <v>92</v>
      </c>
      <c r="G71" s="8" t="s">
        <v>15</v>
      </c>
      <c r="H71" s="27">
        <v>11.5</v>
      </c>
      <c r="I71" s="27"/>
      <c r="J71" s="27">
        <v>5</v>
      </c>
      <c r="K71" s="27">
        <v>4.5</v>
      </c>
      <c r="L71" s="27">
        <v>4.4</v>
      </c>
      <c r="M71" s="27">
        <v>10</v>
      </c>
      <c r="N71" s="27">
        <v>10</v>
      </c>
      <c r="O71" s="27">
        <v>10</v>
      </c>
      <c r="P71" s="27">
        <v>10</v>
      </c>
    </row>
    <row r="72" spans="1:16" ht="27.75" customHeight="1">
      <c r="A72" s="21"/>
      <c r="B72" s="66" t="s">
        <v>91</v>
      </c>
      <c r="C72" s="21"/>
      <c r="D72" s="8" t="s">
        <v>18</v>
      </c>
      <c r="E72" s="8" t="s">
        <v>147</v>
      </c>
      <c r="F72" s="4" t="s">
        <v>158</v>
      </c>
      <c r="G72" s="8" t="s">
        <v>21</v>
      </c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43.5" customHeight="1">
      <c r="A73" s="21"/>
      <c r="B73" s="67"/>
      <c r="C73" s="21"/>
      <c r="D73" s="8">
        <v>904</v>
      </c>
      <c r="E73" s="8" t="s">
        <v>16</v>
      </c>
      <c r="F73" s="4" t="s">
        <v>90</v>
      </c>
      <c r="G73" s="8" t="s">
        <v>15</v>
      </c>
      <c r="H73" s="27"/>
      <c r="I73" s="27"/>
      <c r="J73" s="27"/>
      <c r="K73" s="27"/>
      <c r="L73" s="27"/>
      <c r="M73" s="27">
        <v>100</v>
      </c>
      <c r="N73" s="27">
        <v>100</v>
      </c>
      <c r="O73" s="27">
        <v>100</v>
      </c>
      <c r="P73" s="27">
        <v>100</v>
      </c>
    </row>
    <row r="74" spans="1:16" ht="72.75" customHeight="1">
      <c r="A74" s="10" t="s">
        <v>19</v>
      </c>
      <c r="B74" s="7" t="s">
        <v>95</v>
      </c>
      <c r="C74" s="30" t="s">
        <v>174</v>
      </c>
      <c r="D74" s="11">
        <v>904</v>
      </c>
      <c r="E74" s="11" t="s">
        <v>16</v>
      </c>
      <c r="F74" s="4" t="s">
        <v>94</v>
      </c>
      <c r="G74" s="11" t="s">
        <v>15</v>
      </c>
      <c r="H74" s="31">
        <f aca="true" t="shared" si="12" ref="H74:P74">H75+H76+H77</f>
        <v>2407.3999999999996</v>
      </c>
      <c r="I74" s="31">
        <f t="shared" si="12"/>
        <v>1.2</v>
      </c>
      <c r="J74" s="31">
        <f t="shared" si="12"/>
        <v>0</v>
      </c>
      <c r="K74" s="31">
        <f t="shared" si="12"/>
        <v>0</v>
      </c>
      <c r="L74" s="31">
        <f t="shared" si="12"/>
        <v>0</v>
      </c>
      <c r="M74" s="31">
        <f t="shared" si="12"/>
        <v>30</v>
      </c>
      <c r="N74" s="31">
        <f t="shared" si="12"/>
        <v>30</v>
      </c>
      <c r="O74" s="31">
        <f t="shared" si="12"/>
        <v>30</v>
      </c>
      <c r="P74" s="31">
        <f t="shared" si="12"/>
        <v>30</v>
      </c>
    </row>
    <row r="75" spans="1:16" ht="32.25" customHeight="1">
      <c r="A75" s="21"/>
      <c r="B75" s="17" t="s">
        <v>97</v>
      </c>
      <c r="C75" s="21"/>
      <c r="D75" s="8">
        <v>904</v>
      </c>
      <c r="E75" s="8" t="s">
        <v>16</v>
      </c>
      <c r="F75" s="4" t="s">
        <v>96</v>
      </c>
      <c r="G75" s="8" t="s">
        <v>15</v>
      </c>
      <c r="H75" s="27">
        <v>2406.2</v>
      </c>
      <c r="I75" s="27"/>
      <c r="J75" s="27"/>
      <c r="K75" s="27"/>
      <c r="L75" s="27"/>
      <c r="M75" s="27"/>
      <c r="N75" s="27"/>
      <c r="O75" s="27"/>
      <c r="P75" s="27"/>
    </row>
    <row r="76" spans="1:16" ht="31.5" customHeight="1">
      <c r="A76" s="21"/>
      <c r="B76" s="17" t="s">
        <v>99</v>
      </c>
      <c r="C76" s="21"/>
      <c r="D76" s="8">
        <v>904</v>
      </c>
      <c r="E76" s="8" t="s">
        <v>16</v>
      </c>
      <c r="F76" s="4" t="s">
        <v>98</v>
      </c>
      <c r="G76" s="8" t="s">
        <v>15</v>
      </c>
      <c r="H76" s="27"/>
      <c r="I76" s="27"/>
      <c r="J76" s="27"/>
      <c r="K76" s="27"/>
      <c r="L76" s="27"/>
      <c r="M76" s="27">
        <v>20</v>
      </c>
      <c r="N76" s="27">
        <v>20</v>
      </c>
      <c r="O76" s="27">
        <v>20</v>
      </c>
      <c r="P76" s="27">
        <v>20</v>
      </c>
    </row>
    <row r="77" spans="1:16" ht="31.5" customHeight="1">
      <c r="A77" s="21"/>
      <c r="B77" s="17" t="s">
        <v>101</v>
      </c>
      <c r="C77" s="21"/>
      <c r="D77" s="8">
        <v>904</v>
      </c>
      <c r="E77" s="8" t="s">
        <v>156</v>
      </c>
      <c r="F77" s="4" t="s">
        <v>100</v>
      </c>
      <c r="G77" s="8" t="s">
        <v>21</v>
      </c>
      <c r="H77" s="27">
        <v>1.2</v>
      </c>
      <c r="I77" s="27">
        <v>1.2</v>
      </c>
      <c r="J77" s="27"/>
      <c r="K77" s="27"/>
      <c r="L77" s="27"/>
      <c r="M77" s="27">
        <v>10</v>
      </c>
      <c r="N77" s="27">
        <v>10</v>
      </c>
      <c r="O77" s="27">
        <v>10</v>
      </c>
      <c r="P77" s="27">
        <v>10</v>
      </c>
    </row>
    <row r="78" spans="1:16" ht="67.5" customHeight="1">
      <c r="A78" s="38" t="s">
        <v>104</v>
      </c>
      <c r="B78" s="43" t="s">
        <v>102</v>
      </c>
      <c r="C78" s="38" t="s">
        <v>27</v>
      </c>
      <c r="D78" s="42">
        <v>904</v>
      </c>
      <c r="E78" s="42" t="s">
        <v>16</v>
      </c>
      <c r="F78" s="40" t="s">
        <v>103</v>
      </c>
      <c r="G78" s="42" t="s">
        <v>15</v>
      </c>
      <c r="H78" s="56">
        <f aca="true" t="shared" si="13" ref="H78:P78">H79+H81</f>
        <v>10</v>
      </c>
      <c r="I78" s="56">
        <f t="shared" si="13"/>
        <v>5</v>
      </c>
      <c r="J78" s="56">
        <f t="shared" si="13"/>
        <v>5</v>
      </c>
      <c r="K78" s="56">
        <f t="shared" si="13"/>
        <v>4.5</v>
      </c>
      <c r="L78" s="56">
        <f t="shared" si="13"/>
        <v>4.4</v>
      </c>
      <c r="M78" s="56">
        <f t="shared" si="13"/>
        <v>15</v>
      </c>
      <c r="N78" s="56">
        <f t="shared" si="13"/>
        <v>15</v>
      </c>
      <c r="O78" s="56">
        <f t="shared" si="13"/>
        <v>15</v>
      </c>
      <c r="P78" s="56">
        <f t="shared" si="13"/>
        <v>15</v>
      </c>
    </row>
    <row r="79" spans="1:16" ht="55.5" customHeight="1">
      <c r="A79" s="10" t="s">
        <v>19</v>
      </c>
      <c r="B79" s="22" t="s">
        <v>125</v>
      </c>
      <c r="C79" s="14" t="s">
        <v>27</v>
      </c>
      <c r="D79" s="11" t="s">
        <v>15</v>
      </c>
      <c r="E79" s="11" t="s">
        <v>16</v>
      </c>
      <c r="F79" s="4" t="s">
        <v>105</v>
      </c>
      <c r="G79" s="11" t="s">
        <v>15</v>
      </c>
      <c r="H79" s="31">
        <f aca="true" t="shared" si="14" ref="H79:P79">H80</f>
        <v>0</v>
      </c>
      <c r="I79" s="31">
        <f t="shared" si="14"/>
        <v>0</v>
      </c>
      <c r="J79" s="31">
        <f t="shared" si="14"/>
        <v>0</v>
      </c>
      <c r="K79" s="31">
        <f t="shared" si="14"/>
        <v>0</v>
      </c>
      <c r="L79" s="31">
        <f t="shared" si="14"/>
        <v>0</v>
      </c>
      <c r="M79" s="31">
        <f t="shared" si="14"/>
        <v>0</v>
      </c>
      <c r="N79" s="31">
        <f t="shared" si="14"/>
        <v>0</v>
      </c>
      <c r="O79" s="31">
        <f t="shared" si="14"/>
        <v>0</v>
      </c>
      <c r="P79" s="31">
        <f t="shared" si="14"/>
        <v>0</v>
      </c>
    </row>
    <row r="80" spans="1:16" ht="69.75" customHeight="1">
      <c r="A80" s="21"/>
      <c r="B80" s="17" t="s">
        <v>107</v>
      </c>
      <c r="C80" s="21"/>
      <c r="D80" s="11" t="s">
        <v>54</v>
      </c>
      <c r="E80" s="11" t="s">
        <v>159</v>
      </c>
      <c r="F80" s="4" t="s">
        <v>106</v>
      </c>
      <c r="G80" s="11" t="s">
        <v>57</v>
      </c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45">
      <c r="A81" s="10" t="s">
        <v>19</v>
      </c>
      <c r="B81" s="10" t="s">
        <v>109</v>
      </c>
      <c r="C81" s="30" t="s">
        <v>174</v>
      </c>
      <c r="D81" s="11">
        <v>904</v>
      </c>
      <c r="E81" s="11" t="s">
        <v>16</v>
      </c>
      <c r="F81" s="4" t="s">
        <v>108</v>
      </c>
      <c r="G81" s="11" t="s">
        <v>15</v>
      </c>
      <c r="H81" s="31">
        <f aca="true" t="shared" si="15" ref="H81:P81">H82+H83+H84</f>
        <v>10</v>
      </c>
      <c r="I81" s="31">
        <f t="shared" si="15"/>
        <v>5</v>
      </c>
      <c r="J81" s="31">
        <f t="shared" si="15"/>
        <v>5</v>
      </c>
      <c r="K81" s="31">
        <f t="shared" si="15"/>
        <v>4.5</v>
      </c>
      <c r="L81" s="31">
        <f t="shared" si="15"/>
        <v>4.4</v>
      </c>
      <c r="M81" s="31">
        <f t="shared" si="15"/>
        <v>15</v>
      </c>
      <c r="N81" s="31">
        <f t="shared" si="15"/>
        <v>15</v>
      </c>
      <c r="O81" s="31">
        <f t="shared" si="15"/>
        <v>15</v>
      </c>
      <c r="P81" s="31">
        <f t="shared" si="15"/>
        <v>15</v>
      </c>
    </row>
    <row r="82" spans="1:16" ht="31.5" customHeight="1">
      <c r="A82" s="10"/>
      <c r="B82" s="28" t="s">
        <v>113</v>
      </c>
      <c r="C82" s="21"/>
      <c r="D82" s="11">
        <v>904</v>
      </c>
      <c r="E82" s="11" t="s">
        <v>150</v>
      </c>
      <c r="F82" s="4" t="s">
        <v>112</v>
      </c>
      <c r="G82" s="11" t="s">
        <v>15</v>
      </c>
      <c r="H82" s="27">
        <v>10</v>
      </c>
      <c r="I82" s="27">
        <v>5</v>
      </c>
      <c r="J82" s="27">
        <v>5</v>
      </c>
      <c r="K82" s="27">
        <v>4.5</v>
      </c>
      <c r="L82" s="27">
        <v>4.4</v>
      </c>
      <c r="M82" s="27">
        <v>15</v>
      </c>
      <c r="N82" s="27">
        <v>15</v>
      </c>
      <c r="O82" s="27">
        <v>15</v>
      </c>
      <c r="P82" s="27">
        <v>15</v>
      </c>
    </row>
    <row r="83" spans="1:16" ht="31.5" customHeight="1">
      <c r="A83" s="10"/>
      <c r="B83" s="66" t="s">
        <v>110</v>
      </c>
      <c r="C83" s="21"/>
      <c r="D83" s="11" t="s">
        <v>18</v>
      </c>
      <c r="E83" s="11" t="s">
        <v>150</v>
      </c>
      <c r="F83" s="4" t="s">
        <v>151</v>
      </c>
      <c r="G83" s="11" t="s">
        <v>15</v>
      </c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43.5" customHeight="1">
      <c r="A84" s="21"/>
      <c r="B84" s="67"/>
      <c r="C84" s="21"/>
      <c r="D84" s="11">
        <v>904</v>
      </c>
      <c r="E84" s="11" t="s">
        <v>16</v>
      </c>
      <c r="F84" s="4" t="s">
        <v>111</v>
      </c>
      <c r="G84" s="11" t="s">
        <v>15</v>
      </c>
      <c r="H84" s="27"/>
      <c r="I84" s="27"/>
      <c r="J84" s="27"/>
      <c r="K84" s="27"/>
      <c r="L84" s="27"/>
      <c r="M84" s="27"/>
      <c r="N84" s="27"/>
      <c r="O84" s="27"/>
      <c r="P84" s="27"/>
    </row>
  </sheetData>
  <sheetProtection/>
  <mergeCells count="19">
    <mergeCell ref="A59:A60"/>
    <mergeCell ref="C26:C27"/>
    <mergeCell ref="B19:B20"/>
    <mergeCell ref="L2:N2"/>
    <mergeCell ref="I3:N6"/>
    <mergeCell ref="A7:N10"/>
    <mergeCell ref="A12:A13"/>
    <mergeCell ref="B12:B13"/>
    <mergeCell ref="C12:C13"/>
    <mergeCell ref="D12:G12"/>
    <mergeCell ref="H12:O12"/>
    <mergeCell ref="B66:B67"/>
    <mergeCell ref="B68:B69"/>
    <mergeCell ref="B83:B84"/>
    <mergeCell ref="B70:B71"/>
    <mergeCell ref="B72:B73"/>
    <mergeCell ref="B26:B27"/>
    <mergeCell ref="B59:B60"/>
  </mergeCells>
  <printOptions/>
  <pageMargins left="0.15748031496062992" right="0.15748031496062992" top="0.11811023622047245" bottom="0.7480314960629921" header="0.11811023622047245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6"/>
  <sheetViews>
    <sheetView tabSelected="1" zoomScale="70" zoomScaleNormal="70" zoomScalePageLayoutView="0" workbookViewId="0" topLeftCell="A4">
      <selection activeCell="M17" sqref="M17"/>
    </sheetView>
  </sheetViews>
  <sheetFormatPr defaultColWidth="9.140625" defaultRowHeight="15"/>
  <cols>
    <col min="1" max="1" width="16.140625" style="0" customWidth="1"/>
    <col min="2" max="2" width="40.140625" style="0" customWidth="1"/>
    <col min="3" max="3" width="27.421875" style="0" customWidth="1"/>
    <col min="4" max="10" width="12.7109375" style="0" customWidth="1"/>
    <col min="11" max="12" width="9.8515625" style="0" bestFit="1" customWidth="1"/>
  </cols>
  <sheetData>
    <row r="2" spans="8:10" ht="15">
      <c r="H2" s="74" t="s">
        <v>163</v>
      </c>
      <c r="I2" s="74"/>
      <c r="J2" s="74"/>
    </row>
    <row r="3" spans="5:10" ht="15">
      <c r="E3" s="75" t="s">
        <v>25</v>
      </c>
      <c r="F3" s="75"/>
      <c r="G3" s="75"/>
      <c r="H3" s="75"/>
      <c r="I3" s="75"/>
      <c r="J3" s="75"/>
    </row>
    <row r="4" spans="5:10" ht="15">
      <c r="E4" s="75"/>
      <c r="F4" s="75"/>
      <c r="G4" s="75"/>
      <c r="H4" s="75"/>
      <c r="I4" s="75"/>
      <c r="J4" s="75"/>
    </row>
    <row r="5" spans="5:10" ht="15">
      <c r="E5" s="75"/>
      <c r="F5" s="75"/>
      <c r="G5" s="75"/>
      <c r="H5" s="75"/>
      <c r="I5" s="75"/>
      <c r="J5" s="75"/>
    </row>
    <row r="6" spans="5:10" ht="47.25" customHeight="1">
      <c r="E6" s="75"/>
      <c r="F6" s="75"/>
      <c r="G6" s="75"/>
      <c r="H6" s="75"/>
      <c r="I6" s="75"/>
      <c r="J6" s="75"/>
    </row>
    <row r="7" spans="1:10" ht="15">
      <c r="A7" s="84" t="s">
        <v>181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28.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2" spans="1:10" ht="15">
      <c r="A12" s="78" t="s">
        <v>1</v>
      </c>
      <c r="B12" s="80" t="s">
        <v>2</v>
      </c>
      <c r="C12" s="82" t="s">
        <v>164</v>
      </c>
      <c r="D12" s="63" t="s">
        <v>171</v>
      </c>
      <c r="E12" s="64"/>
      <c r="F12" s="64"/>
      <c r="G12" s="64"/>
      <c r="H12" s="64"/>
      <c r="I12" s="64"/>
      <c r="J12" s="65"/>
    </row>
    <row r="13" spans="1:12" ht="60.75" customHeight="1">
      <c r="A13" s="79"/>
      <c r="B13" s="81"/>
      <c r="C13" s="83"/>
      <c r="D13" s="1" t="s">
        <v>10</v>
      </c>
      <c r="E13" s="1" t="s">
        <v>11</v>
      </c>
      <c r="F13" s="1" t="s">
        <v>12</v>
      </c>
      <c r="G13" s="1" t="s">
        <v>13</v>
      </c>
      <c r="H13" s="1" t="s">
        <v>173</v>
      </c>
      <c r="I13" s="1" t="s">
        <v>175</v>
      </c>
      <c r="J13" s="1" t="s">
        <v>176</v>
      </c>
      <c r="K13" s="1" t="s">
        <v>177</v>
      </c>
      <c r="L13" s="1" t="s">
        <v>178</v>
      </c>
    </row>
    <row r="14" spans="1:12" ht="15">
      <c r="A14" s="2">
        <v>1</v>
      </c>
      <c r="B14" s="2">
        <v>2</v>
      </c>
      <c r="C14" s="2">
        <v>3</v>
      </c>
      <c r="D14" s="2">
        <v>11</v>
      </c>
      <c r="E14" s="2">
        <v>12</v>
      </c>
      <c r="F14" s="2">
        <v>13</v>
      </c>
      <c r="G14" s="2">
        <v>14</v>
      </c>
      <c r="H14" s="2">
        <v>12</v>
      </c>
      <c r="I14" s="2">
        <v>13</v>
      </c>
      <c r="J14" s="2">
        <v>14</v>
      </c>
      <c r="K14" s="2">
        <v>14</v>
      </c>
      <c r="L14" s="2">
        <v>14</v>
      </c>
    </row>
    <row r="15" spans="1:12" ht="45" customHeight="1">
      <c r="A15" s="85" t="s">
        <v>14</v>
      </c>
      <c r="B15" s="85" t="s">
        <v>26</v>
      </c>
      <c r="C15" s="35" t="s">
        <v>165</v>
      </c>
      <c r="D15" s="37">
        <f aca="true" t="shared" si="0" ref="D15:L15">SUM(D16:D20)</f>
        <v>14552.699999999999</v>
      </c>
      <c r="E15" s="37">
        <f t="shared" si="0"/>
        <v>8452.800000000001</v>
      </c>
      <c r="F15" s="37">
        <f t="shared" si="0"/>
        <v>53898.600000000006</v>
      </c>
      <c r="G15" s="37">
        <f t="shared" si="0"/>
        <v>11189.6</v>
      </c>
      <c r="H15" s="37">
        <f t="shared" si="0"/>
        <v>12009.7</v>
      </c>
      <c r="I15" s="37">
        <f t="shared" si="0"/>
        <v>7532.09</v>
      </c>
      <c r="J15" s="37">
        <f t="shared" si="0"/>
        <v>7908.69</v>
      </c>
      <c r="K15" s="37">
        <f t="shared" si="0"/>
        <v>8304.13</v>
      </c>
      <c r="L15" s="37">
        <f t="shared" si="0"/>
        <v>8719.33</v>
      </c>
    </row>
    <row r="16" spans="1:12" ht="45" customHeight="1">
      <c r="A16" s="86"/>
      <c r="B16" s="86"/>
      <c r="C16" s="35" t="s">
        <v>166</v>
      </c>
      <c r="D16" s="37">
        <f>D22+D28+D34+D40+D46+D52</f>
        <v>7702.3</v>
      </c>
      <c r="E16" s="37">
        <f>E22+E28+E34+E40+E46+E52</f>
        <v>6442.8</v>
      </c>
      <c r="F16" s="37">
        <f>F22+F28+F34+F40+F46+F52</f>
        <v>6623.799999999999</v>
      </c>
      <c r="G16" s="37">
        <f>G22+G28+G34+G40+G46+G52</f>
        <v>7089.6</v>
      </c>
      <c r="H16" s="37">
        <f>H22+H28+H34+H40+H46+H52</f>
        <v>7909.7</v>
      </c>
      <c r="I16" s="53">
        <v>7532.09</v>
      </c>
      <c r="J16" s="53">
        <v>7908.69</v>
      </c>
      <c r="K16" s="53">
        <v>8304.13</v>
      </c>
      <c r="L16" s="53">
        <v>8719.33</v>
      </c>
    </row>
    <row r="17" spans="1:12" ht="45" customHeight="1">
      <c r="A17" s="86"/>
      <c r="B17" s="86"/>
      <c r="C17" s="35" t="s">
        <v>167</v>
      </c>
      <c r="D17" s="37">
        <f>D23+D29+D35+D41+D47+D53</f>
        <v>0</v>
      </c>
      <c r="E17" s="37">
        <f>E23+E29+E35+E41+E47+E53</f>
        <v>0</v>
      </c>
      <c r="F17" s="37">
        <f>F23+F29+F35+F41+F47+F53</f>
        <v>0</v>
      </c>
      <c r="G17" s="37">
        <f>G23+G29+G35+G41+G47+G53</f>
        <v>0</v>
      </c>
      <c r="H17" s="37">
        <f aca="true" t="shared" si="1" ref="H17:J20">H23+H29+H35+H41+H47+H53</f>
        <v>0</v>
      </c>
      <c r="I17" s="37">
        <f t="shared" si="1"/>
        <v>0</v>
      </c>
      <c r="J17" s="37">
        <f t="shared" si="1"/>
        <v>0</v>
      </c>
      <c r="K17" s="37">
        <f aca="true" t="shared" si="2" ref="K17:L20">K23+K29+K35+K41+K47+K53</f>
        <v>0</v>
      </c>
      <c r="L17" s="37">
        <f t="shared" si="2"/>
        <v>0</v>
      </c>
    </row>
    <row r="18" spans="1:12" ht="45" customHeight="1">
      <c r="A18" s="86"/>
      <c r="B18" s="86"/>
      <c r="C18" s="35" t="s">
        <v>168</v>
      </c>
      <c r="D18" s="37">
        <f>D24+D30+D36+D42+D48+D54</f>
        <v>6845</v>
      </c>
      <c r="E18" s="37">
        <f>E24+E30+E36+E42+E48+E54</f>
        <v>2004.8</v>
      </c>
      <c r="F18" s="37">
        <f>F24+F30+F36+F42+F48+F54</f>
        <v>47274.8</v>
      </c>
      <c r="G18" s="37">
        <f>G24+G30+G36+G42+G48+G54</f>
        <v>4100</v>
      </c>
      <c r="H18" s="37">
        <f t="shared" si="1"/>
        <v>4100</v>
      </c>
      <c r="I18" s="37">
        <v>0</v>
      </c>
      <c r="J18" s="37">
        <f t="shared" si="1"/>
        <v>0</v>
      </c>
      <c r="K18" s="37">
        <f t="shared" si="2"/>
        <v>0</v>
      </c>
      <c r="L18" s="37">
        <f t="shared" si="2"/>
        <v>0</v>
      </c>
    </row>
    <row r="19" spans="1:12" ht="45" customHeight="1">
      <c r="A19" s="86"/>
      <c r="B19" s="86"/>
      <c r="C19" s="35" t="s">
        <v>169</v>
      </c>
      <c r="D19" s="37">
        <f>D25+D31+D37+D43+D49+D55</f>
        <v>5.4</v>
      </c>
      <c r="E19" s="37">
        <f>E25+E31+E37+E43+E49+E55</f>
        <v>5.2</v>
      </c>
      <c r="F19" s="37">
        <f>F25+F31+F37+F43+F49+F55</f>
        <v>0</v>
      </c>
      <c r="G19" s="37">
        <f>G25+G31+G37+G43+G49+G55</f>
        <v>0</v>
      </c>
      <c r="H19" s="37">
        <f t="shared" si="1"/>
        <v>0</v>
      </c>
      <c r="I19" s="37">
        <f t="shared" si="1"/>
        <v>0</v>
      </c>
      <c r="J19" s="37">
        <f t="shared" si="1"/>
        <v>0</v>
      </c>
      <c r="K19" s="37">
        <f t="shared" si="2"/>
        <v>0</v>
      </c>
      <c r="L19" s="37">
        <f t="shared" si="2"/>
        <v>0</v>
      </c>
    </row>
    <row r="20" spans="1:12" ht="45" customHeight="1">
      <c r="A20" s="87"/>
      <c r="B20" s="87"/>
      <c r="C20" s="35" t="s">
        <v>170</v>
      </c>
      <c r="D20" s="37">
        <f>D26+D32+D38+D44+D50+D56</f>
        <v>0</v>
      </c>
      <c r="E20" s="37">
        <f>E26+E32+E38+E44+E50+E56</f>
        <v>0</v>
      </c>
      <c r="F20" s="37">
        <f>F26+F32+F38+F44+F50+F56</f>
        <v>0</v>
      </c>
      <c r="G20" s="37">
        <f>G26+G32+G38+G44+G50+G56</f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2"/>
        <v>0</v>
      </c>
      <c r="L20" s="37">
        <f t="shared" si="2"/>
        <v>0</v>
      </c>
    </row>
    <row r="21" spans="1:12" s="6" customFormat="1" ht="45" customHeight="1">
      <c r="A21" s="88" t="s">
        <v>17</v>
      </c>
      <c r="B21" s="91" t="s">
        <v>28</v>
      </c>
      <c r="C21" s="44" t="s">
        <v>165</v>
      </c>
      <c r="D21" s="45">
        <f aca="true" t="shared" si="3" ref="D21:L21">SUM(D22:D26)</f>
        <v>5.8999999999999995</v>
      </c>
      <c r="E21" s="45">
        <f t="shared" si="3"/>
        <v>3.6</v>
      </c>
      <c r="F21" s="45">
        <f t="shared" si="3"/>
        <v>0</v>
      </c>
      <c r="G21" s="45">
        <f t="shared" si="3"/>
        <v>0</v>
      </c>
      <c r="H21" s="45">
        <f t="shared" si="3"/>
        <v>0</v>
      </c>
      <c r="I21" s="45">
        <f t="shared" si="3"/>
        <v>0</v>
      </c>
      <c r="J21" s="45">
        <f t="shared" si="3"/>
        <v>0</v>
      </c>
      <c r="K21" s="45">
        <f t="shared" si="3"/>
        <v>0</v>
      </c>
      <c r="L21" s="45">
        <f t="shared" si="3"/>
        <v>0</v>
      </c>
    </row>
    <row r="22" spans="1:12" s="6" customFormat="1" ht="45" customHeight="1">
      <c r="A22" s="89"/>
      <c r="B22" s="92"/>
      <c r="C22" s="44" t="s">
        <v>166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s="6" customFormat="1" ht="45" customHeight="1">
      <c r="A23" s="89"/>
      <c r="B23" s="92"/>
      <c r="C23" s="44" t="s">
        <v>167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s="6" customFormat="1" ht="45" customHeight="1">
      <c r="A24" s="89"/>
      <c r="B24" s="92"/>
      <c r="C24" s="44" t="s">
        <v>168</v>
      </c>
      <c r="D24" s="46">
        <v>4.1</v>
      </c>
      <c r="E24" s="46"/>
      <c r="F24" s="46"/>
      <c r="G24" s="46"/>
      <c r="H24" s="46"/>
      <c r="I24" s="46"/>
      <c r="J24" s="46"/>
      <c r="K24" s="46"/>
      <c r="L24" s="46"/>
    </row>
    <row r="25" spans="1:12" s="6" customFormat="1" ht="45" customHeight="1">
      <c r="A25" s="89"/>
      <c r="B25" s="92"/>
      <c r="C25" s="44" t="s">
        <v>169</v>
      </c>
      <c r="D25" s="46">
        <v>1.8</v>
      </c>
      <c r="E25" s="46">
        <v>3.6</v>
      </c>
      <c r="F25" s="46"/>
      <c r="G25" s="46"/>
      <c r="H25" s="46"/>
      <c r="I25" s="46"/>
      <c r="J25" s="46"/>
      <c r="K25" s="46"/>
      <c r="L25" s="46"/>
    </row>
    <row r="26" spans="1:12" s="6" customFormat="1" ht="45" customHeight="1">
      <c r="A26" s="90"/>
      <c r="B26" s="93"/>
      <c r="C26" s="44" t="s">
        <v>170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s="6" customFormat="1" ht="45" customHeight="1">
      <c r="A27" s="88" t="s">
        <v>23</v>
      </c>
      <c r="B27" s="91" t="s">
        <v>42</v>
      </c>
      <c r="C27" s="44" t="s">
        <v>165</v>
      </c>
      <c r="D27" s="47">
        <f aca="true" t="shared" si="4" ref="D27:L27">SUM(D28:D32)</f>
        <v>2.4</v>
      </c>
      <c r="E27" s="47">
        <f t="shared" si="4"/>
        <v>0.4</v>
      </c>
      <c r="F27" s="47">
        <f t="shared" si="4"/>
        <v>44727</v>
      </c>
      <c r="G27" s="47">
        <f t="shared" si="4"/>
        <v>0</v>
      </c>
      <c r="H27" s="47">
        <f t="shared" si="4"/>
        <v>0</v>
      </c>
      <c r="I27" s="47">
        <f t="shared" si="4"/>
        <v>0</v>
      </c>
      <c r="J27" s="47">
        <f t="shared" si="4"/>
        <v>0</v>
      </c>
      <c r="K27" s="47">
        <f t="shared" si="4"/>
        <v>0</v>
      </c>
      <c r="L27" s="47">
        <f t="shared" si="4"/>
        <v>0</v>
      </c>
    </row>
    <row r="28" spans="1:12" s="6" customFormat="1" ht="45" customHeight="1">
      <c r="A28" s="89"/>
      <c r="B28" s="92"/>
      <c r="C28" s="44" t="s">
        <v>166</v>
      </c>
      <c r="D28" s="48"/>
      <c r="E28" s="48"/>
      <c r="F28" s="48"/>
      <c r="G28" s="48"/>
      <c r="H28" s="48"/>
      <c r="I28" s="48"/>
      <c r="J28" s="48"/>
      <c r="K28" s="48"/>
      <c r="L28" s="48"/>
    </row>
    <row r="29" spans="1:12" s="6" customFormat="1" ht="45" customHeight="1">
      <c r="A29" s="89"/>
      <c r="B29" s="92"/>
      <c r="C29" s="44" t="s">
        <v>167</v>
      </c>
      <c r="D29" s="48"/>
      <c r="E29" s="48"/>
      <c r="F29" s="48"/>
      <c r="G29" s="48"/>
      <c r="H29" s="48"/>
      <c r="I29" s="48"/>
      <c r="J29" s="48"/>
      <c r="K29" s="48"/>
      <c r="L29" s="48"/>
    </row>
    <row r="30" spans="1:12" s="6" customFormat="1" ht="45" customHeight="1">
      <c r="A30" s="89"/>
      <c r="B30" s="92"/>
      <c r="C30" s="44" t="s">
        <v>168</v>
      </c>
      <c r="D30" s="48"/>
      <c r="E30" s="48"/>
      <c r="F30" s="48">
        <v>44727</v>
      </c>
      <c r="G30" s="48"/>
      <c r="H30" s="48"/>
      <c r="I30" s="48"/>
      <c r="J30" s="48"/>
      <c r="K30" s="48"/>
      <c r="L30" s="48"/>
    </row>
    <row r="31" spans="1:12" s="6" customFormat="1" ht="45" customHeight="1">
      <c r="A31" s="89"/>
      <c r="B31" s="92"/>
      <c r="C31" s="44" t="s">
        <v>169</v>
      </c>
      <c r="D31" s="48">
        <v>2.4</v>
      </c>
      <c r="E31" s="48">
        <v>0.4</v>
      </c>
      <c r="F31" s="48"/>
      <c r="G31" s="48"/>
      <c r="H31" s="48"/>
      <c r="I31" s="48"/>
      <c r="J31" s="48"/>
      <c r="K31" s="48"/>
      <c r="L31" s="48"/>
    </row>
    <row r="32" spans="1:12" s="6" customFormat="1" ht="45" customHeight="1">
      <c r="A32" s="90"/>
      <c r="B32" s="93"/>
      <c r="C32" s="44" t="s">
        <v>170</v>
      </c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45" customHeight="1">
      <c r="A33" s="88" t="s">
        <v>24</v>
      </c>
      <c r="B33" s="91" t="s">
        <v>46</v>
      </c>
      <c r="C33" s="44" t="s">
        <v>165</v>
      </c>
      <c r="D33" s="49">
        <f aca="true" t="shared" si="5" ref="D33:L33">SUM(D34:D38)</f>
        <v>11265.8</v>
      </c>
      <c r="E33" s="49">
        <f t="shared" si="5"/>
        <v>7492.900000000001</v>
      </c>
      <c r="F33" s="49">
        <f t="shared" si="5"/>
        <v>7136.7</v>
      </c>
      <c r="G33" s="49">
        <f t="shared" si="5"/>
        <v>10222.6</v>
      </c>
      <c r="H33" s="49">
        <f t="shared" si="5"/>
        <v>11057.8</v>
      </c>
      <c r="I33" s="49">
        <f t="shared" si="5"/>
        <v>9469.7</v>
      </c>
      <c r="J33" s="49">
        <f t="shared" si="5"/>
        <v>5930.8</v>
      </c>
      <c r="K33" s="49">
        <f t="shared" si="5"/>
        <v>5930.8</v>
      </c>
      <c r="L33" s="49">
        <f t="shared" si="5"/>
        <v>5930.8</v>
      </c>
    </row>
    <row r="34" spans="1:12" ht="45" customHeight="1">
      <c r="A34" s="89"/>
      <c r="B34" s="92"/>
      <c r="C34" s="44" t="s">
        <v>166</v>
      </c>
      <c r="D34" s="50">
        <v>6831.1</v>
      </c>
      <c r="E34" s="50">
        <v>5488.1</v>
      </c>
      <c r="F34" s="50">
        <v>4588.9</v>
      </c>
      <c r="G34" s="50">
        <v>6122.6</v>
      </c>
      <c r="H34" s="50">
        <v>6957.8</v>
      </c>
      <c r="I34" s="50">
        <v>5969.7</v>
      </c>
      <c r="J34" s="50">
        <v>5930.8</v>
      </c>
      <c r="K34" s="50">
        <v>5930.8</v>
      </c>
      <c r="L34" s="50">
        <v>5930.8</v>
      </c>
    </row>
    <row r="35" spans="1:12" ht="45" customHeight="1">
      <c r="A35" s="89"/>
      <c r="B35" s="92"/>
      <c r="C35" s="44" t="s">
        <v>167</v>
      </c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45" customHeight="1">
      <c r="A36" s="89"/>
      <c r="B36" s="92"/>
      <c r="C36" s="44" t="s">
        <v>168</v>
      </c>
      <c r="D36" s="50">
        <v>4434.7</v>
      </c>
      <c r="E36" s="50">
        <v>2004.8</v>
      </c>
      <c r="F36" s="50">
        <v>2547.8</v>
      </c>
      <c r="G36" s="50">
        <v>4100</v>
      </c>
      <c r="H36" s="50">
        <v>4100</v>
      </c>
      <c r="I36" s="50">
        <v>3500</v>
      </c>
      <c r="J36" s="50"/>
      <c r="K36" s="50"/>
      <c r="L36" s="50"/>
    </row>
    <row r="37" spans="1:12" ht="45" customHeight="1">
      <c r="A37" s="89"/>
      <c r="B37" s="92"/>
      <c r="C37" s="44" t="s">
        <v>169</v>
      </c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45" customHeight="1">
      <c r="A38" s="90"/>
      <c r="B38" s="93"/>
      <c r="C38" s="44" t="s">
        <v>170</v>
      </c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45" customHeight="1">
      <c r="A39" s="88" t="s">
        <v>81</v>
      </c>
      <c r="B39" s="94" t="s">
        <v>83</v>
      </c>
      <c r="C39" s="44" t="s">
        <v>165</v>
      </c>
      <c r="D39" s="51">
        <f aca="true" t="shared" si="6" ref="D39:L39">SUM(D40:D44)</f>
        <v>3268.5999999999995</v>
      </c>
      <c r="E39" s="51">
        <f t="shared" si="6"/>
        <v>950.9000000000001</v>
      </c>
      <c r="F39" s="51">
        <f t="shared" si="6"/>
        <v>2029.9</v>
      </c>
      <c r="G39" s="51">
        <f t="shared" si="6"/>
        <v>962.5</v>
      </c>
      <c r="H39" s="51">
        <f t="shared" si="6"/>
        <v>947.5</v>
      </c>
      <c r="I39" s="51">
        <f t="shared" si="6"/>
        <v>937.6</v>
      </c>
      <c r="J39" s="51">
        <f t="shared" si="6"/>
        <v>961.9</v>
      </c>
      <c r="K39" s="51">
        <f t="shared" si="6"/>
        <v>961.9</v>
      </c>
      <c r="L39" s="51">
        <f t="shared" si="6"/>
        <v>961.9</v>
      </c>
    </row>
    <row r="40" spans="1:12" ht="45" customHeight="1">
      <c r="A40" s="89"/>
      <c r="B40" s="95"/>
      <c r="C40" s="44" t="s">
        <v>166</v>
      </c>
      <c r="D40" s="52">
        <v>861.2</v>
      </c>
      <c r="E40" s="52">
        <v>949.7</v>
      </c>
      <c r="F40" s="52">
        <v>2029.9</v>
      </c>
      <c r="G40" s="52">
        <v>962.5</v>
      </c>
      <c r="H40" s="52">
        <v>947.5</v>
      </c>
      <c r="I40" s="52">
        <v>937.6</v>
      </c>
      <c r="J40" s="52">
        <v>961.9</v>
      </c>
      <c r="K40" s="52">
        <v>961.9</v>
      </c>
      <c r="L40" s="52">
        <v>961.9</v>
      </c>
    </row>
    <row r="41" spans="1:12" ht="45" customHeight="1">
      <c r="A41" s="89"/>
      <c r="B41" s="95"/>
      <c r="C41" s="44" t="s">
        <v>167</v>
      </c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45" customHeight="1">
      <c r="A42" s="89"/>
      <c r="B42" s="95"/>
      <c r="C42" s="44" t="s">
        <v>168</v>
      </c>
      <c r="D42" s="52">
        <v>2406.2</v>
      </c>
      <c r="E42" s="52"/>
      <c r="F42" s="52"/>
      <c r="G42" s="52"/>
      <c r="H42" s="52"/>
      <c r="I42" s="52"/>
      <c r="J42" s="52"/>
      <c r="K42" s="52"/>
      <c r="L42" s="52"/>
    </row>
    <row r="43" spans="1:12" ht="45" customHeight="1">
      <c r="A43" s="89"/>
      <c r="B43" s="95"/>
      <c r="C43" s="44" t="s">
        <v>169</v>
      </c>
      <c r="D43" s="52">
        <v>1.2</v>
      </c>
      <c r="E43" s="52">
        <v>1.2</v>
      </c>
      <c r="F43" s="52"/>
      <c r="G43" s="52"/>
      <c r="H43" s="52"/>
      <c r="I43" s="52"/>
      <c r="J43" s="52"/>
      <c r="K43" s="52"/>
      <c r="L43" s="52"/>
    </row>
    <row r="44" spans="1:12" ht="45" customHeight="1">
      <c r="A44" s="90"/>
      <c r="B44" s="96"/>
      <c r="C44" s="44" t="s">
        <v>170</v>
      </c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45" customHeight="1">
      <c r="A45" s="88" t="s">
        <v>104</v>
      </c>
      <c r="B45" s="94" t="s">
        <v>102</v>
      </c>
      <c r="C45" s="44" t="s">
        <v>165</v>
      </c>
      <c r="D45" s="51">
        <f aca="true" t="shared" si="7" ref="D45:L45">SUM(D46:D50)</f>
        <v>10</v>
      </c>
      <c r="E45" s="51">
        <f t="shared" si="7"/>
        <v>5</v>
      </c>
      <c r="F45" s="51">
        <f t="shared" si="7"/>
        <v>5</v>
      </c>
      <c r="G45" s="51">
        <f t="shared" si="7"/>
        <v>4.5</v>
      </c>
      <c r="H45" s="51">
        <f t="shared" si="7"/>
        <v>4.4</v>
      </c>
      <c r="I45" s="51">
        <f t="shared" si="7"/>
        <v>4.7</v>
      </c>
      <c r="J45" s="51">
        <f t="shared" si="7"/>
        <v>4.8</v>
      </c>
      <c r="K45" s="51">
        <f t="shared" si="7"/>
        <v>4.8</v>
      </c>
      <c r="L45" s="51">
        <f t="shared" si="7"/>
        <v>4.8</v>
      </c>
    </row>
    <row r="46" spans="1:12" ht="45" customHeight="1">
      <c r="A46" s="89"/>
      <c r="B46" s="95"/>
      <c r="C46" s="44" t="s">
        <v>166</v>
      </c>
      <c r="D46" s="52">
        <v>10</v>
      </c>
      <c r="E46" s="52">
        <v>5</v>
      </c>
      <c r="F46" s="52">
        <v>5</v>
      </c>
      <c r="G46" s="52">
        <v>4.5</v>
      </c>
      <c r="H46" s="52">
        <v>4.4</v>
      </c>
      <c r="I46" s="52">
        <v>4.7</v>
      </c>
      <c r="J46" s="52">
        <v>4.8</v>
      </c>
      <c r="K46" s="52">
        <v>4.8</v>
      </c>
      <c r="L46" s="52">
        <v>4.8</v>
      </c>
    </row>
    <row r="47" spans="1:12" ht="45" customHeight="1">
      <c r="A47" s="89"/>
      <c r="B47" s="95"/>
      <c r="C47" s="44" t="s">
        <v>167</v>
      </c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45" customHeight="1">
      <c r="A48" s="89"/>
      <c r="B48" s="95"/>
      <c r="C48" s="44" t="s">
        <v>168</v>
      </c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45" customHeight="1">
      <c r="A49" s="89"/>
      <c r="B49" s="95"/>
      <c r="C49" s="44" t="s">
        <v>169</v>
      </c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45" customHeight="1">
      <c r="A50" s="90"/>
      <c r="B50" s="96"/>
      <c r="C50" s="44" t="s">
        <v>170</v>
      </c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45" customHeight="1">
      <c r="A51" s="88" t="s">
        <v>114</v>
      </c>
      <c r="B51" s="94" t="s">
        <v>115</v>
      </c>
      <c r="C51" s="44" t="s">
        <v>165</v>
      </c>
      <c r="D51" s="51">
        <f aca="true" t="shared" si="8" ref="D51:L51">SUM(D52:D56)</f>
        <v>0</v>
      </c>
      <c r="E51" s="51">
        <f t="shared" si="8"/>
        <v>0</v>
      </c>
      <c r="F51" s="51">
        <f t="shared" si="8"/>
        <v>0</v>
      </c>
      <c r="G51" s="51">
        <f t="shared" si="8"/>
        <v>0</v>
      </c>
      <c r="H51" s="51">
        <f t="shared" si="8"/>
        <v>0</v>
      </c>
      <c r="I51" s="51">
        <f t="shared" si="8"/>
        <v>0</v>
      </c>
      <c r="J51" s="51">
        <f t="shared" si="8"/>
        <v>0</v>
      </c>
      <c r="K51" s="51">
        <f t="shared" si="8"/>
        <v>0</v>
      </c>
      <c r="L51" s="51">
        <f t="shared" si="8"/>
        <v>0</v>
      </c>
    </row>
    <row r="52" spans="1:12" ht="45" customHeight="1">
      <c r="A52" s="89"/>
      <c r="B52" s="95"/>
      <c r="C52" s="44" t="s">
        <v>166</v>
      </c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45" customHeight="1">
      <c r="A53" s="89"/>
      <c r="B53" s="95"/>
      <c r="C53" s="44" t="s">
        <v>167</v>
      </c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45" customHeight="1">
      <c r="A54" s="89"/>
      <c r="B54" s="95"/>
      <c r="C54" s="44" t="s">
        <v>168</v>
      </c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45" customHeight="1">
      <c r="A55" s="89"/>
      <c r="B55" s="95"/>
      <c r="C55" s="44" t="s">
        <v>169</v>
      </c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45" customHeight="1">
      <c r="A56" s="90"/>
      <c r="B56" s="96"/>
      <c r="C56" s="44" t="s">
        <v>170</v>
      </c>
      <c r="D56" s="52"/>
      <c r="E56" s="52"/>
      <c r="F56" s="52"/>
      <c r="G56" s="52"/>
      <c r="H56" s="52"/>
      <c r="I56" s="52"/>
      <c r="J56" s="52"/>
      <c r="K56" s="52"/>
      <c r="L56" s="52"/>
    </row>
  </sheetData>
  <sheetProtection/>
  <mergeCells count="21">
    <mergeCell ref="A51:A56"/>
    <mergeCell ref="B51:B56"/>
    <mergeCell ref="A33:A38"/>
    <mergeCell ref="B33:B38"/>
    <mergeCell ref="A39:A44"/>
    <mergeCell ref="B39:B44"/>
    <mergeCell ref="A45:A50"/>
    <mergeCell ref="B45:B50"/>
    <mergeCell ref="A15:A20"/>
    <mergeCell ref="B15:B20"/>
    <mergeCell ref="A21:A26"/>
    <mergeCell ref="B21:B26"/>
    <mergeCell ref="A27:A32"/>
    <mergeCell ref="B27:B32"/>
    <mergeCell ref="H2:J2"/>
    <mergeCell ref="E3:J6"/>
    <mergeCell ref="A7:J10"/>
    <mergeCell ref="A12:A13"/>
    <mergeCell ref="B12:B13"/>
    <mergeCell ref="C12:C13"/>
    <mergeCell ref="D12:J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от от 25 января 2019 года № 17</dc:title>
  <dc:subject/>
  <dc:creator>user</dc:creator>
  <cp:keywords/>
  <dc:description/>
  <cp:lastModifiedBy>Новый Компьютер</cp:lastModifiedBy>
  <cp:lastPrinted>2019-03-21T10:57:45Z</cp:lastPrinted>
  <dcterms:created xsi:type="dcterms:W3CDTF">2018-04-10T05:43:50Z</dcterms:created>
  <dcterms:modified xsi:type="dcterms:W3CDTF">2019-03-21T11:07:42Z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XXJ7TYMEEKJ2-1303-252</vt:lpwstr>
  </property>
  <property fmtid="{D5CDD505-2E9C-101B-9397-08002B2CF9AE}" pid="4" name="_dlc_DocIdItemGu">
    <vt:lpwstr>40bf13d1-661a-495e-803c-25c83878a50b</vt:lpwstr>
  </property>
  <property fmtid="{D5CDD505-2E9C-101B-9397-08002B2CF9AE}" pid="5" name="_dlc_DocIdU">
    <vt:lpwstr>https://vip.gov.mari.ru/mturek/_layouts/DocIdRedir.aspx?ID=XXJ7TYMEEKJ2-1303-252, XXJ7TYMEEKJ2-1303-252</vt:lpwstr>
  </property>
  <property fmtid="{D5CDD505-2E9C-101B-9397-08002B2CF9AE}" pid="6" name="Пап">
    <vt:lpwstr>2019 год</vt:lpwstr>
  </property>
  <property fmtid="{D5CDD505-2E9C-101B-9397-08002B2CF9AE}" pid="7" name="Описан">
    <vt:lpwstr>Прогрозная оценка расходов на реализацию муниципальной программы                                                                                                                                                                                               </vt:lpwstr>
  </property>
</Properties>
</file>